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ok_Takip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Rehbe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\ &quot;₺&quot;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b val="1"/>
      <color rgb="001E293B"/>
      <sz val="10"/>
    </font>
    <font>
      <name val="Calibri"/>
      <b val="1"/>
      <color rgb="00FFFFFF"/>
      <sz val="16"/>
    </font>
    <font>
      <name val="Calibri"/>
      <b val="1"/>
      <color rgb="001E293B"/>
      <sz val="13"/>
    </font>
  </fonts>
  <fills count="9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0F766E"/>
      </patternFill>
    </fill>
    <fill>
      <patternFill patternType="solid">
        <fgColor rgb="00D1FAE5"/>
      </patternFill>
    </fill>
    <fill>
      <patternFill patternType="solid">
        <fgColor rgb="00ECFDF5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3" fontId="4" fillId="3" borderId="1" applyAlignment="1" pivotButton="0" quotePrefix="0" xfId="0">
      <alignment horizontal="center" vertical="center" wrapText="1"/>
    </xf>
    <xf numFmtId="164" fontId="3" fillId="4" borderId="1" applyAlignment="1" pivotButton="0" quotePrefix="0" xfId="0">
      <alignment horizontal="right" vertical="center"/>
    </xf>
    <xf numFmtId="164" fontId="4" fillId="3" borderId="1" applyAlignment="1" pivotButton="0" quotePrefix="0" xfId="0">
      <alignment horizontal="right" vertical="center"/>
    </xf>
    <xf numFmtId="3" fontId="3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/>
    </xf>
    <xf numFmtId="3" fontId="4" fillId="5" borderId="1" applyAlignment="1" pivotButton="0" quotePrefix="0" xfId="0">
      <alignment horizontal="center" vertical="center" wrapText="1"/>
    </xf>
    <xf numFmtId="164" fontId="4" fillId="5" borderId="1" applyAlignment="1" pivotButton="0" quotePrefix="0" xfId="0">
      <alignment horizontal="right" vertical="center"/>
    </xf>
    <xf numFmtId="0" fontId="5" fillId="6" borderId="1" applyAlignment="1" pivotButton="0" quotePrefix="0" xfId="0">
      <alignment horizontal="center" vertical="center" wrapText="1"/>
    </xf>
    <xf numFmtId="3" fontId="6" fillId="7" borderId="1" applyAlignment="1" pivotButton="0" quotePrefix="0" xfId="0">
      <alignment horizontal="right" vertical="center"/>
    </xf>
    <xf numFmtId="164" fontId="6" fillId="7" borderId="1" applyAlignment="1" pivotButton="0" quotePrefix="0" xfId="0">
      <alignment horizontal="right" vertical="center"/>
    </xf>
    <xf numFmtId="0" fontId="2" fillId="6" borderId="1" applyAlignment="1" pivotButton="0" quotePrefix="0" xfId="0">
      <alignment horizontal="center" vertical="center" wrapText="1"/>
    </xf>
    <xf numFmtId="3" fontId="3" fillId="3" borderId="1" applyAlignment="1" pivotButton="0" quotePrefix="0" xfId="0">
      <alignment horizontal="center" vertical="center" wrapText="1"/>
    </xf>
    <xf numFmtId="3" fontId="3" fillId="5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 wrapText="1"/>
    </xf>
    <xf numFmtId="3" fontId="8" fillId="8" borderId="1" applyAlignment="1" pivotButton="0" quotePrefix="0" xfId="0">
      <alignment horizontal="center" vertical="center" wrapText="1"/>
    </xf>
    <xf numFmtId="164" fontId="8" fillId="8" borderId="1" applyAlignment="1" pivotButton="0" quotePrefix="0" xfId="0">
      <alignment horizontal="center" vertical="center" wrapText="1"/>
    </xf>
    <xf numFmtId="0" fontId="3" fillId="0" borderId="1" pivotButton="0" quotePrefix="0" xfId="0"/>
    <xf numFmtId="3" fontId="3" fillId="0" borderId="1" pivotButton="0" quotePrefix="0" xfId="0"/>
    <xf numFmtId="164" fontId="3" fillId="0" borderId="1" pivotButton="0" quotePrefix="0" xfId="0"/>
    <xf numFmtId="0" fontId="2" fillId="6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ont>
        <name val="Calibri"/>
        <b val="1"/>
        <color rgb="00FFFFFF"/>
        <sz val="10"/>
      </font>
      <fill>
        <patternFill patternType="solid">
          <fgColor rgb="00DC2626"/>
        </patternFill>
      </fill>
    </dxf>
    <dxf>
      <font>
        <name val="Calibri"/>
        <b val="1"/>
        <color rgb="0092400E"/>
        <sz val="10"/>
      </font>
      <fill>
        <patternFill patternType="solid">
          <fgColor rgb="00FEF08A"/>
        </patternFill>
      </fill>
    </dxf>
    <dxf>
      <font>
        <name val="Calibri"/>
        <b val="1"/>
        <color rgb="00FFFFFF"/>
        <sz val="10"/>
      </font>
      <fill>
        <patternFill patternType="solid">
          <fgColor rgb="0022C55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Kategori Bazlı Mevcut Stok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'Dashboard'!C6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'Dashboard'!$B$7:$B$15</f>
            </numRef>
          </cat>
          <val>
            <numRef>
              <f>'Dashboard'!$C$7:$C$15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Kategori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Stok Adedi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Stok Durumu Dağılımı</a:t>
            </a:r>
          </a:p>
        </rich>
      </tx>
    </title>
    <plotArea>
      <pieChart>
        <varyColors val="1"/>
        <ser>
          <idx val="0"/>
          <order val="0"/>
          <tx>
            <strRef>
              <f>'Dashboard'!F6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22C55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FEF08A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cat>
            <numRef>
              <f>'Dashboard'!$E$7:$E$9</f>
            </numRef>
          </cat>
          <val>
            <numRef>
              <f>'Dashboard'!$F$7:$F$9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En Değerli 5 Ürün (Stok Değeri ₺)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'Dashboard'!I6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'Dashboard'!$H$7:$H$11</f>
            </numRef>
          </cat>
          <val>
            <numRef>
              <f>'Dashboard'!$I$7:$I$11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Stok Değeri (₺)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1</col>
      <colOff>0</colOff>
      <row>17</row>
      <rowOff>0</rowOff>
    </from>
    <ext cx="6480000" cy="39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17</row>
      <rowOff>0</rowOff>
    </from>
    <ext cx="5040000" cy="396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</col>
      <colOff>0</colOff>
      <row>35</row>
      <rowOff>0</rowOff>
    </from>
    <ext cx="6480000" cy="396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25"/>
  <sheetViews>
    <sheetView showGridLines="1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14" customWidth="1" min="3" max="3"/>
    <col width="10" customWidth="1" min="4" max="4"/>
    <col width="18" customWidth="1" min="5" max="5"/>
    <col width="20" customWidth="1" min="6" max="6"/>
    <col width="14" customWidth="1" min="7" max="7"/>
    <col width="16" customWidth="1" min="8" max="8"/>
    <col width="13" customWidth="1" min="9" max="9"/>
    <col width="13" customWidth="1" min="10" max="10"/>
    <col width="13" customWidth="1" min="11" max="11"/>
    <col width="13" customWidth="1" min="12" max="12"/>
    <col width="17" customWidth="1" min="13" max="13"/>
    <col width="17" customWidth="1" min="14" max="14"/>
    <col width="14" customWidth="1" min="15" max="15"/>
    <col width="14" customWidth="1" min="16" max="16"/>
    <col width="14" customWidth="1" min="17" max="17"/>
    <col width="16" customWidth="1" min="18" max="18"/>
  </cols>
  <sheetData>
    <row r="1" ht="28" customHeight="1">
      <c r="A1" s="1" t="inlineStr">
        <is>
          <t>STOK TAKİP ŞABLONu — 2026</t>
        </is>
      </c>
    </row>
    <row r="2" ht="32" customHeight="1">
      <c r="A2" s="2" t="inlineStr">
        <is>
          <t>Ürün Kodu</t>
        </is>
      </c>
      <c r="B2" s="2" t="inlineStr">
        <is>
          <t>Ürün Adı</t>
        </is>
      </c>
      <c r="C2" s="2" t="inlineStr">
        <is>
          <t>Kategori</t>
        </is>
      </c>
      <c r="D2" s="2" t="inlineStr">
        <is>
          <t>Birim</t>
        </is>
      </c>
      <c r="E2" s="2" t="inlineStr">
        <is>
          <t>Depo/Şube</t>
        </is>
      </c>
      <c r="F2" s="2" t="inlineStr">
        <is>
          <t>Tedarikçi</t>
        </is>
      </c>
      <c r="G2" s="2" t="inlineStr">
        <is>
          <t>Giriş Tarihi</t>
        </is>
      </c>
      <c r="H2" s="2" t="inlineStr">
        <is>
          <t>Son Çıkış Tarihi</t>
        </is>
      </c>
      <c r="I2" s="2" t="inlineStr">
        <is>
          <t>Açılış Stoku</t>
        </is>
      </c>
      <c r="J2" s="2" t="inlineStr">
        <is>
          <t>Giriş Miktarı</t>
        </is>
      </c>
      <c r="K2" s="2" t="inlineStr">
        <is>
          <t>Çıkış Miktarı</t>
        </is>
      </c>
      <c r="L2" s="2" t="inlineStr">
        <is>
          <t>Mevcut Stok</t>
        </is>
      </c>
      <c r="M2" s="2" t="inlineStr">
        <is>
          <t>Birim Maliyet (₺)</t>
        </is>
      </c>
      <c r="N2" s="2" t="inlineStr">
        <is>
          <t>Stok Değeri (₺)</t>
        </is>
      </c>
      <c r="O2" s="2" t="inlineStr">
        <is>
          <t>Minimum Stok</t>
        </is>
      </c>
      <c r="P2" s="2" t="inlineStr">
        <is>
          <t>Stok Durumu</t>
        </is>
      </c>
      <c r="Q2" s="2" t="inlineStr">
        <is>
          <t>Kritik Durum</t>
        </is>
      </c>
      <c r="R2" s="2" t="inlineStr">
        <is>
          <t>Son Sipariş No</t>
        </is>
      </c>
    </row>
    <row r="3">
      <c r="A3" s="3" t="inlineStr">
        <is>
          <t>STK-001</t>
        </is>
      </c>
      <c r="B3" s="4" t="inlineStr">
        <is>
          <t>A4 Fotokopi Kağıdı</t>
        </is>
      </c>
      <c r="C3" s="3" t="inlineStr">
        <is>
          <t>Kırtasiye</t>
        </is>
      </c>
      <c r="D3" s="3" t="inlineStr">
        <is>
          <t>Paket</t>
        </is>
      </c>
      <c r="E3" s="4" t="inlineStr">
        <is>
          <t>İstanbul Depo</t>
        </is>
      </c>
      <c r="F3" s="4" t="inlineStr">
        <is>
          <t>OfisTedarik A.Ş.</t>
        </is>
      </c>
      <c r="G3" s="3" t="inlineStr">
        <is>
          <t>03.01.2026</t>
        </is>
      </c>
      <c r="H3" s="3" t="inlineStr">
        <is>
          <t>15.01.2026</t>
        </is>
      </c>
      <c r="I3" s="5" t="n">
        <v>120</v>
      </c>
      <c r="J3" s="5" t="n">
        <v>50</v>
      </c>
      <c r="K3" s="5" t="n">
        <v>30</v>
      </c>
      <c r="L3" s="6">
        <f>I3+J3-K3</f>
        <v/>
      </c>
      <c r="M3" s="7" t="n">
        <v>45</v>
      </c>
      <c r="N3" s="8">
        <f>L3*M3</f>
        <v/>
      </c>
      <c r="O3" s="9" t="n">
        <v>100</v>
      </c>
      <c r="P3" s="3">
        <f>IF(L3&lt;=0,"Stok Yok",IF(L3&lt;=O3,"Kritik","Normal"))</f>
        <v/>
      </c>
      <c r="Q3" s="3">
        <f>IF(L3&lt;O3,"Evet","Hayır")</f>
        <v/>
      </c>
      <c r="R3" s="3" t="inlineStr">
        <is>
          <t>SIP-2026-001</t>
        </is>
      </c>
    </row>
    <row r="4">
      <c r="A4" s="10" t="inlineStr">
        <is>
          <t>STK-002</t>
        </is>
      </c>
      <c r="B4" s="11" t="inlineStr">
        <is>
          <t>Termos Bardak</t>
        </is>
      </c>
      <c r="C4" s="10" t="inlineStr">
        <is>
          <t>Promosyon</t>
        </is>
      </c>
      <c r="D4" s="10" t="inlineStr">
        <is>
          <t>Adet</t>
        </is>
      </c>
      <c r="E4" s="11" t="inlineStr">
        <is>
          <t>Ankara Şube</t>
        </is>
      </c>
      <c r="F4" s="11" t="inlineStr">
        <is>
          <t>PromoCenter</t>
        </is>
      </c>
      <c r="G4" s="10" t="inlineStr">
        <is>
          <t>05.01.2026</t>
        </is>
      </c>
      <c r="H4" s="10" t="inlineStr">
        <is>
          <t>18.01.2026</t>
        </is>
      </c>
      <c r="I4" s="5" t="n">
        <v>80</v>
      </c>
      <c r="J4" s="5" t="n">
        <v>20</v>
      </c>
      <c r="K4" s="5" t="n">
        <v>25</v>
      </c>
      <c r="L4" s="12">
        <f>I4+J4-K4</f>
        <v/>
      </c>
      <c r="M4" s="7" t="n">
        <v>125</v>
      </c>
      <c r="N4" s="13">
        <f>L4*M4</f>
        <v/>
      </c>
      <c r="O4" s="9" t="n">
        <v>30</v>
      </c>
      <c r="P4" s="10">
        <f>IF(L4&lt;=0,"Stok Yok",IF(L4&lt;=O4,"Kritik","Normal"))</f>
        <v/>
      </c>
      <c r="Q4" s="10">
        <f>IF(L4&lt;O4,"Evet","Hayır")</f>
        <v/>
      </c>
      <c r="R4" s="10" t="inlineStr">
        <is>
          <t>SIP-2026-002</t>
        </is>
      </c>
    </row>
    <row r="5">
      <c r="A5" s="3" t="inlineStr">
        <is>
          <t>STK-003</t>
        </is>
      </c>
      <c r="B5" s="4" t="inlineStr">
        <is>
          <t>USB Bellek 32 GB</t>
        </is>
      </c>
      <c r="C5" s="3" t="inlineStr">
        <is>
          <t>Elektronik</t>
        </is>
      </c>
      <c r="D5" s="3" t="inlineStr">
        <is>
          <t>Adet</t>
        </is>
      </c>
      <c r="E5" s="4" t="inlineStr">
        <is>
          <t>İzmir Depo</t>
        </is>
      </c>
      <c r="F5" s="4" t="inlineStr">
        <is>
          <t>TeknoPark Ltd.</t>
        </is>
      </c>
      <c r="G5" s="3" t="inlineStr">
        <is>
          <t>08.01.2026</t>
        </is>
      </c>
      <c r="H5" s="3" t="inlineStr">
        <is>
          <t>20.01.2026</t>
        </is>
      </c>
      <c r="I5" s="5" t="n">
        <v>60</v>
      </c>
      <c r="J5" s="5" t="n">
        <v>40</v>
      </c>
      <c r="K5" s="5" t="n">
        <v>18</v>
      </c>
      <c r="L5" s="6">
        <f>I5+J5-K5</f>
        <v/>
      </c>
      <c r="M5" s="7" t="n">
        <v>285</v>
      </c>
      <c r="N5" s="8">
        <f>L5*M5</f>
        <v/>
      </c>
      <c r="O5" s="9" t="n">
        <v>20</v>
      </c>
      <c r="P5" s="3">
        <f>IF(L5&lt;=0,"Stok Yok",IF(L5&lt;=O5,"Kritik","Normal"))</f>
        <v/>
      </c>
      <c r="Q5" s="3">
        <f>IF(L5&lt;O5,"Evet","Hayır")</f>
        <v/>
      </c>
      <c r="R5" s="3" t="inlineStr">
        <is>
          <t>SIP-2026-003</t>
        </is>
      </c>
    </row>
    <row r="6">
      <c r="A6" s="10" t="inlineStr">
        <is>
          <t>STK-004</t>
        </is>
      </c>
      <c r="B6" s="11" t="inlineStr">
        <is>
          <t>Plastik Dosya</t>
        </is>
      </c>
      <c r="C6" s="10" t="inlineStr">
        <is>
          <t>Kırtasiye</t>
        </is>
      </c>
      <c r="D6" s="10" t="inlineStr">
        <is>
          <t>Adet</t>
        </is>
      </c>
      <c r="E6" s="11" t="inlineStr">
        <is>
          <t>Bursa Şube</t>
        </is>
      </c>
      <c r="F6" s="11" t="inlineStr">
        <is>
          <t>BüroMalzeme Tic.</t>
        </is>
      </c>
      <c r="G6" s="10" t="inlineStr">
        <is>
          <t>10.01.2026</t>
        </is>
      </c>
      <c r="H6" s="10" t="inlineStr">
        <is>
          <t>22.01.2026</t>
        </is>
      </c>
      <c r="I6" s="5" t="n">
        <v>200</v>
      </c>
      <c r="J6" s="5" t="n">
        <v>70</v>
      </c>
      <c r="K6" s="5" t="n">
        <v>90</v>
      </c>
      <c r="L6" s="12">
        <f>I6+J6-K6</f>
        <v/>
      </c>
      <c r="M6" s="7" t="n">
        <v>12.5</v>
      </c>
      <c r="N6" s="13">
        <f>L6*M6</f>
        <v/>
      </c>
      <c r="O6" s="9" t="n">
        <v>80</v>
      </c>
      <c r="P6" s="10">
        <f>IF(L6&lt;=0,"Stok Yok",IF(L6&lt;=O6,"Kritik","Normal"))</f>
        <v/>
      </c>
      <c r="Q6" s="10">
        <f>IF(L6&lt;O6,"Evet","Hayır")</f>
        <v/>
      </c>
      <c r="R6" s="10" t="inlineStr">
        <is>
          <t>SIP-2026-004</t>
        </is>
      </c>
    </row>
    <row r="7">
      <c r="A7" s="3" t="inlineStr">
        <is>
          <t>STK-005</t>
        </is>
      </c>
      <c r="B7" s="4" t="inlineStr">
        <is>
          <t>Koli Bandı</t>
        </is>
      </c>
      <c r="C7" s="3" t="inlineStr">
        <is>
          <t>Ambalaj</t>
        </is>
      </c>
      <c r="D7" s="3" t="inlineStr">
        <is>
          <t>Rulo</t>
        </is>
      </c>
      <c r="E7" s="4" t="inlineStr">
        <is>
          <t>Antalya Depo</t>
        </is>
      </c>
      <c r="F7" s="4" t="inlineStr">
        <is>
          <t>HızlıAmbalaj</t>
        </is>
      </c>
      <c r="G7" s="3" t="inlineStr">
        <is>
          <t>12.01.2026</t>
        </is>
      </c>
      <c r="H7" s="3" t="inlineStr">
        <is>
          <t>25.01.2026</t>
        </is>
      </c>
      <c r="I7" s="5" t="n">
        <v>150</v>
      </c>
      <c r="J7" s="5" t="n">
        <v>60</v>
      </c>
      <c r="K7" s="5" t="n">
        <v>55</v>
      </c>
      <c r="L7" s="6">
        <f>I7+J7-K7</f>
        <v/>
      </c>
      <c r="M7" s="7" t="n">
        <v>18.75</v>
      </c>
      <c r="N7" s="8">
        <f>L7*M7</f>
        <v/>
      </c>
      <c r="O7" s="9" t="n">
        <v>60</v>
      </c>
      <c r="P7" s="3">
        <f>IF(L7&lt;=0,"Stok Yok",IF(L7&lt;=O7,"Kritik","Normal"))</f>
        <v/>
      </c>
      <c r="Q7" s="3">
        <f>IF(L7&lt;O7,"Evet","Hayır")</f>
        <v/>
      </c>
      <c r="R7" s="3" t="inlineStr">
        <is>
          <t>SIP-2026-005</t>
        </is>
      </c>
    </row>
    <row r="8">
      <c r="A8" s="10" t="inlineStr">
        <is>
          <t>STK-006</t>
        </is>
      </c>
      <c r="B8" s="11" t="inlineStr">
        <is>
          <t>El Dezenfektanı 500 ml</t>
        </is>
      </c>
      <c r="C8" s="10" t="inlineStr">
        <is>
          <t>Sarf Malzeme</t>
        </is>
      </c>
      <c r="D8" s="10" t="inlineStr">
        <is>
          <t>Adet</t>
        </is>
      </c>
      <c r="E8" s="11" t="inlineStr">
        <is>
          <t>Konya Şube</t>
        </is>
      </c>
      <c r="F8" s="11" t="inlineStr">
        <is>
          <t>TemizKimya</t>
        </is>
      </c>
      <c r="G8" s="10" t="inlineStr">
        <is>
          <t>14.01.2026</t>
        </is>
      </c>
      <c r="H8" s="10" t="inlineStr">
        <is>
          <t>28.01.2026</t>
        </is>
      </c>
      <c r="I8" s="5" t="n">
        <v>90</v>
      </c>
      <c r="J8" s="5" t="n">
        <v>30</v>
      </c>
      <c r="K8" s="5" t="n">
        <v>40</v>
      </c>
      <c r="L8" s="12">
        <f>I8+J8-K8</f>
        <v/>
      </c>
      <c r="M8" s="7" t="n">
        <v>52</v>
      </c>
      <c r="N8" s="13">
        <f>L8*M8</f>
        <v/>
      </c>
      <c r="O8" s="9" t="n">
        <v>35</v>
      </c>
      <c r="P8" s="10">
        <f>IF(L8&lt;=0,"Stok Yok",IF(L8&lt;=O8,"Kritik","Normal"))</f>
        <v/>
      </c>
      <c r="Q8" s="10">
        <f>IF(L8&lt;O8,"Evet","Hayır")</f>
        <v/>
      </c>
      <c r="R8" s="10" t="inlineStr">
        <is>
          <t>SIP-2026-006</t>
        </is>
      </c>
    </row>
    <row r="9">
      <c r="A9" s="3" t="inlineStr">
        <is>
          <t>STK-007</t>
        </is>
      </c>
      <c r="B9" s="4" t="inlineStr">
        <is>
          <t>Ofis Sandalyesi</t>
        </is>
      </c>
      <c r="C9" s="3" t="inlineStr">
        <is>
          <t>Mobilya</t>
        </is>
      </c>
      <c r="D9" s="3" t="inlineStr">
        <is>
          <t>Adet</t>
        </is>
      </c>
      <c r="E9" s="4" t="inlineStr">
        <is>
          <t>Gaziantep Depo</t>
        </is>
      </c>
      <c r="F9" s="4" t="inlineStr">
        <is>
          <t>MobilyaNet</t>
        </is>
      </c>
      <c r="G9" s="3" t="inlineStr">
        <is>
          <t>16.01.2026</t>
        </is>
      </c>
      <c r="H9" s="3" t="inlineStr">
        <is>
          <t>30.01.2026</t>
        </is>
      </c>
      <c r="I9" s="5" t="n">
        <v>25</v>
      </c>
      <c r="J9" s="5" t="n">
        <v>5</v>
      </c>
      <c r="K9" s="5" t="n">
        <v>7</v>
      </c>
      <c r="L9" s="6">
        <f>I9+J9-K9</f>
        <v/>
      </c>
      <c r="M9" s="7" t="n">
        <v>875</v>
      </c>
      <c r="N9" s="8">
        <f>L9*M9</f>
        <v/>
      </c>
      <c r="O9" s="9" t="n">
        <v>10</v>
      </c>
      <c r="P9" s="3">
        <f>IF(L9&lt;=0,"Stok Yok",IF(L9&lt;=O9,"Kritik","Normal"))</f>
        <v/>
      </c>
      <c r="Q9" s="3">
        <f>IF(L9&lt;O9,"Evet","Hayır")</f>
        <v/>
      </c>
      <c r="R9" s="3" t="inlineStr">
        <is>
          <t>SIP-2026-007</t>
        </is>
      </c>
    </row>
    <row r="10">
      <c r="A10" s="10" t="inlineStr">
        <is>
          <t>STK-008</t>
        </is>
      </c>
      <c r="B10" s="11" t="inlineStr">
        <is>
          <t>LED Ampul 10W</t>
        </is>
      </c>
      <c r="C10" s="10" t="inlineStr">
        <is>
          <t>Elektrik</t>
        </is>
      </c>
      <c r="D10" s="10" t="inlineStr">
        <is>
          <t>Adet</t>
        </is>
      </c>
      <c r="E10" s="11" t="inlineStr">
        <is>
          <t>Adana Şube</t>
        </is>
      </c>
      <c r="F10" s="11" t="inlineStr">
        <is>
          <t>AydınlatmaPlus</t>
        </is>
      </c>
      <c r="G10" s="10" t="inlineStr">
        <is>
          <t>18.01.2026</t>
        </is>
      </c>
      <c r="H10" s="10" t="inlineStr">
        <is>
          <t>02.02.2026</t>
        </is>
      </c>
      <c r="I10" s="5" t="n">
        <v>140</v>
      </c>
      <c r="J10" s="5" t="n">
        <v>80</v>
      </c>
      <c r="K10" s="5" t="n">
        <v>60</v>
      </c>
      <c r="L10" s="12">
        <f>I10+J10-K10</f>
        <v/>
      </c>
      <c r="M10" s="7" t="n">
        <v>22</v>
      </c>
      <c r="N10" s="13">
        <f>L10*M10</f>
        <v/>
      </c>
      <c r="O10" s="9" t="n">
        <v>50</v>
      </c>
      <c r="P10" s="10">
        <f>IF(L10&lt;=0,"Stok Yok",IF(L10&lt;=O10,"Kritik","Normal"))</f>
        <v/>
      </c>
      <c r="Q10" s="10">
        <f>IF(L10&lt;O10,"Evet","Hayır")</f>
        <v/>
      </c>
      <c r="R10" s="10" t="inlineStr">
        <is>
          <t>SIP-2026-008</t>
        </is>
      </c>
    </row>
    <row r="11">
      <c r="A11" s="3" t="inlineStr">
        <is>
          <t>STK-009</t>
        </is>
      </c>
      <c r="B11" s="4" t="inlineStr">
        <is>
          <t>Metal Raf</t>
        </is>
      </c>
      <c r="C11" s="3" t="inlineStr">
        <is>
          <t>Depolama</t>
        </is>
      </c>
      <c r="D11" s="3" t="inlineStr">
        <is>
          <t>Adet</t>
        </is>
      </c>
      <c r="E11" s="4" t="inlineStr">
        <is>
          <t>İstanbul Depo</t>
        </is>
      </c>
      <c r="F11" s="4" t="inlineStr">
        <is>
          <t>EndüstriMarket</t>
        </is>
      </c>
      <c r="G11" s="3" t="inlineStr">
        <is>
          <t>20.01.2026</t>
        </is>
      </c>
      <c r="H11" s="3" t="inlineStr">
        <is>
          <t>03.02.2026</t>
        </is>
      </c>
      <c r="I11" s="5" t="n">
        <v>12</v>
      </c>
      <c r="J11" s="5" t="n">
        <v>2</v>
      </c>
      <c r="K11" s="5" t="n">
        <v>4</v>
      </c>
      <c r="L11" s="6">
        <f>I11+J11-K11</f>
        <v/>
      </c>
      <c r="M11" s="7" t="n">
        <v>1250</v>
      </c>
      <c r="N11" s="8">
        <f>L11*M11</f>
        <v/>
      </c>
      <c r="O11" s="9" t="n">
        <v>8</v>
      </c>
      <c r="P11" s="3">
        <f>IF(L11&lt;=0,"Stok Yok",IF(L11&lt;=O11,"Kritik","Normal"))</f>
        <v/>
      </c>
      <c r="Q11" s="3">
        <f>IF(L11&lt;O11,"Evet","Hayır")</f>
        <v/>
      </c>
      <c r="R11" s="3" t="inlineStr">
        <is>
          <t>SIP-2026-009</t>
        </is>
      </c>
    </row>
    <row r="12">
      <c r="A12" s="10" t="inlineStr">
        <is>
          <t>STK-010</t>
        </is>
      </c>
      <c r="B12" s="11" t="inlineStr">
        <is>
          <t>Etiket Makinesi</t>
        </is>
      </c>
      <c r="C12" s="10" t="inlineStr">
        <is>
          <t>Ekipman</t>
        </is>
      </c>
      <c r="D12" s="10" t="inlineStr">
        <is>
          <t>Adet</t>
        </is>
      </c>
      <c r="E12" s="11" t="inlineStr">
        <is>
          <t>Ankara Şube</t>
        </is>
      </c>
      <c r="F12" s="11" t="inlineStr">
        <is>
          <t>BüroTek</t>
        </is>
      </c>
      <c r="G12" s="10" t="inlineStr">
        <is>
          <t>22.01.2026</t>
        </is>
      </c>
      <c r="H12" s="10" t="inlineStr">
        <is>
          <t>05.02.2026</t>
        </is>
      </c>
      <c r="I12" s="5" t="n">
        <v>18</v>
      </c>
      <c r="J12" s="5" t="n">
        <v>6</v>
      </c>
      <c r="K12" s="5" t="n">
        <v>3</v>
      </c>
      <c r="L12" s="12">
        <f>I12+J12-K12</f>
        <v/>
      </c>
      <c r="M12" s="7" t="n">
        <v>3400</v>
      </c>
      <c r="N12" s="13">
        <f>L12*M12</f>
        <v/>
      </c>
      <c r="O12" s="9" t="n">
        <v>5</v>
      </c>
      <c r="P12" s="10">
        <f>IF(L12&lt;=0,"Stok Yok",IF(L12&lt;=O12,"Kritik","Normal"))</f>
        <v/>
      </c>
      <c r="Q12" s="10">
        <f>IF(L12&lt;O12,"Evet","Hayır")</f>
        <v/>
      </c>
      <c r="R12" s="10" t="inlineStr">
        <is>
          <t>SIP-2026-010</t>
        </is>
      </c>
    </row>
    <row r="14" ht="20" customHeight="1">
      <c r="H14" s="14" t="inlineStr">
        <is>
          <t>ÖZET →</t>
        </is>
      </c>
      <c r="I14" s="15">
        <f>SUM(I3:I12)</f>
        <v/>
      </c>
      <c r="J14" s="15">
        <f>SUM(J3:J12)</f>
        <v/>
      </c>
      <c r="K14" s="15">
        <f>SUM(K3:K12)</f>
        <v/>
      </c>
      <c r="L14" s="15">
        <f>SUM(L3:L12)</f>
        <v/>
      </c>
      <c r="M14" s="16">
        <f>AVERAGE(M3:M12)</f>
        <v/>
      </c>
      <c r="N14" s="16">
        <f>SUM(N3:N12)</f>
        <v/>
      </c>
    </row>
    <row r="16">
      <c r="A16" s="17" t="inlineStr">
        <is>
          <t>KATEGORİ ÖZET</t>
        </is>
      </c>
      <c r="B16" s="17" t="inlineStr">
        <is>
          <t>Ürün Sayısı</t>
        </is>
      </c>
      <c r="C16" s="17" t="inlineStr">
        <is>
          <t>Toplam Mevcut Stok</t>
        </is>
      </c>
    </row>
    <row r="17" ht="18" customHeight="1">
      <c r="A17" s="4" t="inlineStr">
        <is>
          <t>Kırtasiye</t>
        </is>
      </c>
      <c r="B17" s="18">
        <f>COUNTIF(C3:C12,A17)</f>
        <v/>
      </c>
      <c r="C17" s="18">
        <f>SUMIF(C3:C12,A17,L3:L12)</f>
        <v/>
      </c>
    </row>
    <row r="18" ht="18" customHeight="1">
      <c r="A18" s="11" t="inlineStr">
        <is>
          <t>Promosyon</t>
        </is>
      </c>
      <c r="B18" s="19">
        <f>COUNTIF(C3:C12,A18)</f>
        <v/>
      </c>
      <c r="C18" s="19">
        <f>SUMIF(C3:C12,A18,L3:L12)</f>
        <v/>
      </c>
    </row>
    <row r="19" ht="18" customHeight="1">
      <c r="A19" s="4" t="inlineStr">
        <is>
          <t>Elektronik</t>
        </is>
      </c>
      <c r="B19" s="18">
        <f>COUNTIF(C3:C12,A19)</f>
        <v/>
      </c>
      <c r="C19" s="18">
        <f>SUMIF(C3:C12,A19,L3:L12)</f>
        <v/>
      </c>
    </row>
    <row r="20" ht="18" customHeight="1">
      <c r="A20" s="11" t="inlineStr">
        <is>
          <t>Ambalaj</t>
        </is>
      </c>
      <c r="B20" s="19">
        <f>COUNTIF(C3:C12,A20)</f>
        <v/>
      </c>
      <c r="C20" s="19">
        <f>SUMIF(C3:C12,A20,L3:L12)</f>
        <v/>
      </c>
    </row>
    <row r="21" ht="18" customHeight="1">
      <c r="A21" s="4" t="inlineStr">
        <is>
          <t>Sarf Malzeme</t>
        </is>
      </c>
      <c r="B21" s="18">
        <f>COUNTIF(C3:C12,A21)</f>
        <v/>
      </c>
      <c r="C21" s="18">
        <f>SUMIF(C3:C12,A21,L3:L12)</f>
        <v/>
      </c>
    </row>
    <row r="22" ht="18" customHeight="1">
      <c r="A22" s="11" t="inlineStr">
        <is>
          <t>Mobilya</t>
        </is>
      </c>
      <c r="B22" s="19">
        <f>COUNTIF(C3:C12,A22)</f>
        <v/>
      </c>
      <c r="C22" s="19">
        <f>SUMIF(C3:C12,A22,L3:L12)</f>
        <v/>
      </c>
    </row>
    <row r="23" ht="18" customHeight="1">
      <c r="A23" s="4" t="inlineStr">
        <is>
          <t>Elektrik</t>
        </is>
      </c>
      <c r="B23" s="18">
        <f>COUNTIF(C3:C12,A23)</f>
        <v/>
      </c>
      <c r="C23" s="18">
        <f>SUMIF(C3:C12,A23,L3:L12)</f>
        <v/>
      </c>
    </row>
    <row r="24" ht="18" customHeight="1">
      <c r="A24" s="11" t="inlineStr">
        <is>
          <t>Depolama</t>
        </is>
      </c>
      <c r="B24" s="19">
        <f>COUNTIF(C3:C12,A24)</f>
        <v/>
      </c>
      <c r="C24" s="19">
        <f>SUMIF(C3:C12,A24,L3:L12)</f>
        <v/>
      </c>
    </row>
    <row r="25" ht="18" customHeight="1">
      <c r="A25" s="4" t="inlineStr">
        <is>
          <t>Ekipman</t>
        </is>
      </c>
      <c r="B25" s="18">
        <f>COUNTIF(C3:C12,A25)</f>
        <v/>
      </c>
      <c r="C25" s="18">
        <f>SUMIF(C3:C12,A25,L3:L12)</f>
        <v/>
      </c>
    </row>
  </sheetData>
  <mergeCells count="1">
    <mergeCell ref="A1:R1"/>
  </mergeCells>
  <conditionalFormatting sqref="P3:P12">
    <cfRule type="expression" priority="1" dxfId="0" stopIfTrue="1">
      <formula>P3="Stok Yok"</formula>
    </cfRule>
    <cfRule type="expression" priority="2" dxfId="1" stopIfTrue="1">
      <formula>P3="Kritik"</formula>
    </cfRule>
    <cfRule type="expression" priority="3" dxfId="2" stopIfTrue="1">
      <formula>P3="Normal"</formula>
    </cfRule>
  </conditionalFormatting>
  <conditionalFormatting sqref="Q3:Q12">
    <cfRule type="expression" priority="4" dxfId="0" stopIfTrue="1">
      <formula>Q3="Evet"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M1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</cols>
  <sheetData>
    <row r="1" ht="36" customHeight="1">
      <c r="B1" s="20" t="inlineStr">
        <is>
          <t>📊 STOK TAKİP DASHBOARD — 2026</t>
        </is>
      </c>
    </row>
    <row r="3" ht="24" customHeight="1">
      <c r="B3" s="14" t="inlineStr">
        <is>
          <t>Toplam Ürün</t>
        </is>
      </c>
      <c r="D3" s="14" t="inlineStr">
        <is>
          <t>Toplam Mevcut Stok</t>
        </is>
      </c>
      <c r="F3" s="14" t="inlineStr">
        <is>
          <t>Toplam Stok Değeri (₺)</t>
        </is>
      </c>
      <c r="H3" s="14" t="inlineStr">
        <is>
          <t>Kritik Ürün Sayısı</t>
        </is>
      </c>
      <c r="J3" s="14" t="inlineStr">
        <is>
          <t>Ort. Birim Maliyet (₺)</t>
        </is>
      </c>
    </row>
    <row r="4" ht="30" customHeight="1">
      <c r="B4" s="21">
        <f>COUNTA(Stok_Takip!A3:A12)</f>
        <v/>
      </c>
      <c r="D4" s="21">
        <f>SUM(Stok_Takip!L3:L12)</f>
        <v/>
      </c>
      <c r="F4" s="22">
        <f>SUM(Stok_Takip!N3:N12)</f>
        <v/>
      </c>
      <c r="H4" s="21">
        <f>COUNTIF(Stok_Takip!Q3:Q12,"Evet")</f>
        <v/>
      </c>
      <c r="J4" s="22">
        <f>AVERAGE(Stok_Takip!M3:M12)</f>
        <v/>
      </c>
    </row>
    <row r="6">
      <c r="B6" s="2" t="inlineStr">
        <is>
          <t>KATEGORİ</t>
        </is>
      </c>
      <c r="C6" s="2" t="inlineStr">
        <is>
          <t>STOK ADEDİ</t>
        </is>
      </c>
      <c r="E6" s="2" t="inlineStr">
        <is>
          <t>STOK DURUMU</t>
        </is>
      </c>
      <c r="F6" s="2" t="inlineStr">
        <is>
          <t>ADET</t>
        </is>
      </c>
      <c r="H6" s="2" t="inlineStr">
        <is>
          <t>ÜRÜN ADI</t>
        </is>
      </c>
      <c r="I6" s="2" t="inlineStr">
        <is>
          <t>STOK DEĞERİ (₺)</t>
        </is>
      </c>
    </row>
    <row r="7">
      <c r="B7" s="23" t="inlineStr">
        <is>
          <t>Kırtasiye</t>
        </is>
      </c>
      <c r="C7" s="24">
        <f>SUMIF(Stok_Takip!C3:C12,B7,Stok_Takip!L3:L12)</f>
        <v/>
      </c>
      <c r="E7" s="23" t="inlineStr">
        <is>
          <t>Normal</t>
        </is>
      </c>
      <c r="F7" s="23">
        <f>COUNTIF(Stok_Takip!P3:P12,"Normal")</f>
        <v/>
      </c>
      <c r="H7" s="23" t="inlineStr">
        <is>
          <t>Etiket Makinesi</t>
        </is>
      </c>
      <c r="I7" s="25">
        <f>Stok_Takip!N11</f>
        <v/>
      </c>
    </row>
    <row r="8">
      <c r="B8" s="23" t="inlineStr">
        <is>
          <t>Promosyon</t>
        </is>
      </c>
      <c r="C8" s="24">
        <f>SUMIF(Stok_Takip!C3:C12,B8,Stok_Takip!L3:L12)</f>
        <v/>
      </c>
      <c r="E8" s="23" t="inlineStr">
        <is>
          <t>Kritik</t>
        </is>
      </c>
      <c r="F8" s="23">
        <f>COUNTIF(Stok_Takip!P3:P12,"Kritik")</f>
        <v/>
      </c>
      <c r="H8" s="23" t="inlineStr">
        <is>
          <t>Metal Raf</t>
        </is>
      </c>
      <c r="I8" s="25">
        <f>Stok_Takip!N10</f>
        <v/>
      </c>
    </row>
    <row r="9">
      <c r="B9" s="23" t="inlineStr">
        <is>
          <t>Elektronik</t>
        </is>
      </c>
      <c r="C9" s="24">
        <f>SUMIF(Stok_Takip!C3:C12,B9,Stok_Takip!L3:L12)</f>
        <v/>
      </c>
      <c r="E9" s="23" t="inlineStr">
        <is>
          <t>Stok Yok</t>
        </is>
      </c>
      <c r="F9" s="23">
        <f>COUNTIF(Stok_Takip!P3:P12,"Stok Yok")</f>
        <v/>
      </c>
      <c r="H9" s="23" t="inlineStr">
        <is>
          <t>Ofis Sandalyesi</t>
        </is>
      </c>
      <c r="I9" s="25">
        <f>Stok_Takip!N8</f>
        <v/>
      </c>
    </row>
    <row r="10">
      <c r="B10" s="23" t="inlineStr">
        <is>
          <t>Ambalaj</t>
        </is>
      </c>
      <c r="C10" s="24">
        <f>SUMIF(Stok_Takip!C3:C12,B10,Stok_Takip!L3:L12)</f>
        <v/>
      </c>
      <c r="H10" s="23" t="inlineStr">
        <is>
          <t>USB Bellek 32 GB</t>
        </is>
      </c>
      <c r="I10" s="25">
        <f>Stok_Takip!N4</f>
        <v/>
      </c>
    </row>
    <row r="11">
      <c r="B11" s="23" t="inlineStr">
        <is>
          <t>Sarf Malzeme</t>
        </is>
      </c>
      <c r="C11" s="24">
        <f>SUMIF(Stok_Takip!C3:C12,B11,Stok_Takip!L3:L12)</f>
        <v/>
      </c>
      <c r="H11" s="23" t="inlineStr">
        <is>
          <t>LED Ampul 10W</t>
        </is>
      </c>
      <c r="I11" s="25">
        <f>Stok_Takip!N9</f>
        <v/>
      </c>
    </row>
    <row r="12">
      <c r="B12" s="23" t="inlineStr">
        <is>
          <t>Mobilya</t>
        </is>
      </c>
      <c r="C12" s="24">
        <f>SUMIF(Stok_Takip!C3:C12,B12,Stok_Takip!L3:L12)</f>
        <v/>
      </c>
    </row>
    <row r="13">
      <c r="B13" s="23" t="inlineStr">
        <is>
          <t>Elektrik</t>
        </is>
      </c>
      <c r="C13" s="24">
        <f>SUMIF(Stok_Takip!C3:C12,B13,Stok_Takip!L3:L12)</f>
        <v/>
      </c>
    </row>
    <row r="14">
      <c r="B14" s="23" t="inlineStr">
        <is>
          <t>Depolama</t>
        </is>
      </c>
      <c r="C14" s="24">
        <f>SUMIF(Stok_Takip!C3:C12,B14,Stok_Takip!L3:L12)</f>
        <v/>
      </c>
    </row>
    <row r="15">
      <c r="B15" s="23" t="inlineStr">
        <is>
          <t>Ekipman</t>
        </is>
      </c>
      <c r="C15" s="24">
        <f>SUMIF(Stok_Takip!C3:C12,B15,Stok_Takip!L3:L12)</f>
        <v/>
      </c>
    </row>
  </sheetData>
  <mergeCells count="11">
    <mergeCell ref="B1:M1"/>
    <mergeCell ref="B3:C3"/>
    <mergeCell ref="B4:C4"/>
    <mergeCell ref="D3:E3"/>
    <mergeCell ref="D4:E4"/>
    <mergeCell ref="F3:G3"/>
    <mergeCell ref="F4:G4"/>
    <mergeCell ref="H3:I3"/>
    <mergeCell ref="H4:I4"/>
    <mergeCell ref="J3:K3"/>
    <mergeCell ref="J4:K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D3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52" customWidth="1" min="3" max="3"/>
    <col width="20" customWidth="1" min="4" max="4"/>
  </cols>
  <sheetData>
    <row r="1" ht="32" customHeight="1">
      <c r="B1" s="1" t="inlineStr">
        <is>
          <t>STOK TAKİP ŞABLONU — KULLANIM REHBERİ</t>
        </is>
      </c>
    </row>
    <row r="3" ht="22" customHeight="1">
      <c r="B3" s="26" t="inlineStr">
        <is>
          <t>SAYFA YAPISI</t>
        </is>
      </c>
    </row>
    <row r="4" ht="20" customHeight="1">
      <c r="B4" s="27" t="inlineStr">
        <is>
          <t>Stok_Takip</t>
        </is>
      </c>
      <c r="C4" s="28" t="inlineStr">
        <is>
          <t>Ana veri giriş sayfasıdır. Her ürün için bir satır kullanın.</t>
        </is>
      </c>
    </row>
    <row r="5" ht="20" customHeight="1">
      <c r="B5" s="29" t="inlineStr">
        <is>
          <t>Dashboard</t>
        </is>
      </c>
      <c r="C5" s="30" t="inlineStr">
        <is>
          <t>Özet KPI'lar ve grafikler otomatik güncellenir.</t>
        </is>
      </c>
    </row>
    <row r="6" ht="20" customHeight="1">
      <c r="B6" s="27" t="inlineStr">
        <is>
          <t>Rehber</t>
        </is>
      </c>
      <c r="C6" s="28" t="inlineStr">
        <is>
          <t>Bu sayfa; kullanım talimatları ve renk kodlarını içerir.</t>
        </is>
      </c>
    </row>
    <row r="8" ht="22" customHeight="1">
      <c r="B8" s="26" t="inlineStr">
        <is>
          <t>VERİ GİRİŞ KURALLARI</t>
        </is>
      </c>
    </row>
    <row r="9" ht="20" customHeight="1">
      <c r="B9" s="29" t="inlineStr">
        <is>
          <t>Sarı Hücreler</t>
        </is>
      </c>
      <c r="C9" s="30" t="inlineStr">
        <is>
          <t>Kullanıcı tarafından manuel veri girilecek alanlar.</t>
        </is>
      </c>
    </row>
    <row r="10" ht="20" customHeight="1">
      <c r="B10" s="27" t="inlineStr">
        <is>
          <t>Beyaz/Yeşil Hücreler</t>
        </is>
      </c>
      <c r="C10" s="28" t="inlineStr">
        <is>
          <t>Formül ile otomatik hesaplanan alanlar — değiştirmeyin.</t>
        </is>
      </c>
    </row>
    <row r="11" ht="20" customHeight="1">
      <c r="B11" s="29" t="inlineStr">
        <is>
          <t>Giriş Tarihi</t>
        </is>
      </c>
      <c r="C11" s="30" t="inlineStr">
        <is>
          <t>GG.AA.YYYY formatında girin (örn: 03.01.2026).</t>
        </is>
      </c>
    </row>
    <row r="12" ht="20" customHeight="1">
      <c r="B12" s="27" t="inlineStr">
        <is>
          <t>Birim Maliyet</t>
        </is>
      </c>
      <c r="C12" s="28" t="inlineStr">
        <is>
          <t>KDV hariç birim fiyatı ₺ cinsinden girin.</t>
        </is>
      </c>
    </row>
    <row r="13" ht="20" customHeight="1">
      <c r="B13" s="29" t="inlineStr">
        <is>
          <t>Minimum Stok</t>
        </is>
      </c>
      <c r="C13" s="30" t="inlineStr">
        <is>
          <t>Yeniden sipariş tetikleyici eşik değeridir.</t>
        </is>
      </c>
    </row>
    <row r="15" ht="22" customHeight="1">
      <c r="B15" s="26" t="inlineStr">
        <is>
          <t>FORMÜL AÇIKLAMALARI</t>
        </is>
      </c>
    </row>
    <row r="16" ht="20" customHeight="1">
      <c r="B16" s="27" t="inlineStr">
        <is>
          <t>Mevcut Stok</t>
        </is>
      </c>
      <c r="C16" s="28">
        <f> Açılış Stoku + Giriş Miktarı − Çıkış Miktarı</f>
        <v/>
      </c>
    </row>
    <row r="17" ht="20" customHeight="1">
      <c r="B17" s="29" t="inlineStr">
        <is>
          <t>Stok Değeri (₺)</t>
        </is>
      </c>
      <c r="C17" s="30">
        <f> Mevcut Stok × Birim Maliyet (₺)</f>
        <v/>
      </c>
    </row>
    <row r="18" ht="20" customHeight="1">
      <c r="B18" s="27" t="inlineStr">
        <is>
          <t>Stok Durumu</t>
        </is>
      </c>
      <c r="C18" s="28" t="inlineStr">
        <is>
          <t>Normal / Kritik / Stok Yok — otomatik belirlenir.</t>
        </is>
      </c>
    </row>
    <row r="19" ht="20" customHeight="1">
      <c r="B19" s="29" t="inlineStr">
        <is>
          <t>Kritik Durum</t>
        </is>
      </c>
      <c r="C19" s="30" t="inlineStr">
        <is>
          <t>Mevcut Stok &lt; Minimum Stok → 'Evet' olarak işaretlenir.</t>
        </is>
      </c>
    </row>
    <row r="21" ht="22" customHeight="1">
      <c r="B21" s="26" t="inlineStr">
        <is>
          <t>RENK KODLARI</t>
        </is>
      </c>
    </row>
    <row r="22" ht="20" customHeight="1">
      <c r="B22" s="27" t="inlineStr">
        <is>
          <t>🟡 Sarı Arka Plan</t>
        </is>
      </c>
      <c r="C22" s="28" t="inlineStr">
        <is>
          <t>Kullanıcı girişi gerektiren hücreler.</t>
        </is>
      </c>
    </row>
    <row r="23" ht="20" customHeight="1">
      <c r="B23" s="29" t="inlineStr">
        <is>
          <t>🟢 Yeşil — 'Normal'</t>
        </is>
      </c>
      <c r="C23" s="30" t="inlineStr">
        <is>
          <t>Stok seviyesi yeterli, herhangi bir aksiyon gerekmiyor.</t>
        </is>
      </c>
    </row>
    <row r="24" ht="20" customHeight="1">
      <c r="B24" s="27" t="inlineStr">
        <is>
          <t>🟠 Sarı — 'Kritik'</t>
        </is>
      </c>
      <c r="C24" s="28" t="inlineStr">
        <is>
          <t>Stok minimum seviyede; sipariş verilmesi önerilir.</t>
        </is>
      </c>
    </row>
    <row r="25" ht="20" customHeight="1">
      <c r="B25" s="29" t="inlineStr">
        <is>
          <t>🔴 Kırmızı — 'Stok Yok'</t>
        </is>
      </c>
      <c r="C25" s="30" t="inlineStr">
        <is>
          <t>Stok tükendi; acil sipariş gerekiyor.</t>
        </is>
      </c>
    </row>
    <row r="27" ht="22" customHeight="1">
      <c r="B27" s="26" t="inlineStr">
        <is>
          <t>STOK YÖNETİMİ NOTLARI</t>
        </is>
      </c>
    </row>
    <row r="28" ht="20" customHeight="1">
      <c r="B28" s="27" t="inlineStr">
        <is>
          <t>Güncelleme Sıklığı</t>
        </is>
      </c>
      <c r="C28" s="28" t="inlineStr">
        <is>
          <t>Günlük veya haftalık stok hareketleri girilmelidir.</t>
        </is>
      </c>
    </row>
    <row r="29" ht="20" customHeight="1">
      <c r="B29" s="29" t="inlineStr">
        <is>
          <t>Yedekleme</t>
        </is>
      </c>
      <c r="C29" s="30" t="inlineStr">
        <is>
          <t>Dosyayı her güncelleme sonrası farklı adla kaydedin.</t>
        </is>
      </c>
    </row>
    <row r="30" ht="20" customHeight="1">
      <c r="B30" s="27" t="inlineStr">
        <is>
          <t>Para Birimi</t>
        </is>
      </c>
      <c r="C30" s="28" t="inlineStr">
        <is>
          <t>Tüm tutarlar Türk Lirası (₺) cinsindendir.</t>
        </is>
      </c>
    </row>
    <row r="31" ht="20" customHeight="1">
      <c r="B31" s="29" t="inlineStr">
        <is>
          <t>Tarih Formatı</t>
        </is>
      </c>
      <c r="C31" s="30" t="inlineStr">
        <is>
          <t>GG.AA.YYYY — Türk standart tarih formatı kullanılır.</t>
        </is>
      </c>
    </row>
    <row r="32" ht="20" customHeight="1">
      <c r="B32" s="27" t="inlineStr">
        <is>
          <t>Depo/Şube</t>
        </is>
      </c>
      <c r="C32" s="28" t="inlineStr">
        <is>
          <t>Farklı lokasyonlar için ayrı satır veya kopya kullanın.</t>
        </is>
      </c>
    </row>
  </sheetData>
  <mergeCells count="6">
    <mergeCell ref="B1:D1"/>
    <mergeCell ref="B3:D3"/>
    <mergeCell ref="B8:D8"/>
    <mergeCell ref="B15:D15"/>
    <mergeCell ref="B21:D21"/>
    <mergeCell ref="B27:D2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2026-06-04T20:19:06Z</dcterms:created>
  <dcterms:modified xmlns:dcterms="http://purl.org/dc/terms/" xmlns:xsi="http://www.w3.org/2001/XMLSchema-instance" xsi:type="dcterms:W3CDTF">2026-06-04T20:19:06Z</dcterms:modified>
</cp:coreProperties>
</file>