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antaj_Kaydi" sheetId="1" state="visible" r:id="rId1"/>
    <sheet xmlns:r="http://schemas.openxmlformats.org/officeDocument/2006/relationships" name="Liste_ve_Ayarlar" sheetId="2" state="visible" r:id="rId2"/>
    <sheet xmlns:r="http://schemas.openxmlformats.org/officeDocument/2006/relationships" name="Ozet_Dashboard" sheetId="3" state="visible" r:id="rId3"/>
    <sheet xmlns:r="http://schemas.openxmlformats.org/officeDocument/2006/relationships" name="Kullanim_Talimat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.MM.YYYY"/>
    <numFmt numFmtId="166" formatCode="HH:MM"/>
    <numFmt numFmtId="167" formatCode="#,##0.00 &quot;₺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94A3B8"/>
      <sz val="9"/>
    </font>
    <font>
      <name val="Calibri"/>
      <b val="1"/>
      <color rgb="00FFFFFF"/>
      <sz val="14"/>
    </font>
    <font>
      <name val="Calibri"/>
      <color rgb="0064748B"/>
      <sz val="9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E2E8F0"/>
      </patternFill>
    </fill>
    <fill>
      <patternFill patternType="solid">
        <fgColor rgb="000F172A"/>
      </patternFill>
    </fill>
    <fill>
      <patternFill patternType="solid">
        <fgColor rgb="001E3A5F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167" fontId="3" fillId="3" borderId="1" applyAlignment="1" pivotButton="0" quotePrefix="0" xfId="0">
      <alignment horizontal="left" vertical="center"/>
    </xf>
    <xf numFmtId="167" fontId="3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2" fontId="3" fillId="4" borderId="1" applyAlignment="1" pivotButton="0" quotePrefix="0" xfId="0">
      <alignment horizontal="center" vertical="center" wrapText="1"/>
    </xf>
    <xf numFmtId="167" fontId="3" fillId="4" borderId="1" applyAlignment="1" pivotButton="0" quotePrefix="0" xfId="0">
      <alignment horizontal="left" vertical="center"/>
    </xf>
    <xf numFmtId="167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4" fillId="6" borderId="1" pivotButton="0" quotePrefix="0" xfId="0"/>
    <xf numFmtId="2" fontId="4" fillId="6" borderId="1" applyAlignment="1" pivotButton="0" quotePrefix="0" xfId="0">
      <alignment horizontal="right" vertical="center"/>
    </xf>
    <xf numFmtId="167" fontId="4" fillId="6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2" fontId="6" fillId="8" borderId="1" applyAlignment="1" pivotButton="0" quotePrefix="0" xfId="0">
      <alignment horizontal="center" vertical="center" wrapText="1"/>
    </xf>
    <xf numFmtId="167" fontId="6" fillId="8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3" fillId="4" borderId="1" pivotButton="0" quotePrefix="0" xfId="0"/>
    <xf numFmtId="2" fontId="3" fillId="4" borderId="1" pivotButton="0" quotePrefix="0" xfId="0"/>
    <xf numFmtId="165" fontId="3" fillId="4" borderId="1" pivotButton="0" quotePrefix="0" xfId="0"/>
    <xf numFmtId="0" fontId="3" fillId="3" borderId="1" pivotButton="0" quotePrefix="0" xfId="0"/>
    <xf numFmtId="2" fontId="3" fillId="3" borderId="1" pivotButton="0" quotePrefix="0" xfId="0"/>
    <xf numFmtId="165" fontId="3" fillId="3" borderId="1" pivotButton="0" quotePrefix="0" xfId="0"/>
    <xf numFmtId="0" fontId="8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Departman Bazında Fiili Çalışma Saati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'Ozet_Dashboard'!B7</f>
            </strRef>
          </tx>
          <spPr>
            <a:solidFill xmlns:a="http://schemas.openxmlformats.org/drawingml/2006/main">
              <a:srgbClr val="1E3A5F"/>
            </a:solidFill>
            <a:ln xmlns:a="http://schemas.openxmlformats.org/drawingml/2006/main">
              <a:prstDash val="solid"/>
            </a:ln>
          </spPr>
          <cat>
            <numRef>
              <f>'Ozet_Dashboard'!$A$8:$A$17</f>
            </numRef>
          </cat>
          <val>
            <numRef>
              <f>'Ozet_Dashboard'!$B$8:$B$17</f>
            </numRef>
          </val>
        </ser>
        <ser>
          <idx val="1"/>
          <order val="1"/>
          <tx>
            <strRef>
              <f>'Ozet_Dashboard'!C7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'Ozet_Dashboard'!$A$8:$A$17</f>
            </numRef>
          </cat>
          <val>
            <numRef>
              <f>'Ozet_Dashboard'!$C$8:$C$17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Departman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Saat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Puantaj Kodu Dağılımı</a:t>
            </a:r>
          </a:p>
        </rich>
      </tx>
    </title>
    <plotArea>
      <pieChart>
        <varyColors val="1"/>
        <ser>
          <idx val="0"/>
          <order val="0"/>
          <tx>
            <strRef>
              <f>'Ozet_Dashboard'!F7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'Ozet_Dashboard'!$E$8:$E$14</f>
            </numRef>
          </cat>
          <val>
            <numRef>
              <f>'Ozet_Dashboard'!$F$8:$F$14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Günlük Fazla Mesai Trendi (Haziran 2026)</a:t>
            </a:r>
          </a:p>
        </rich>
      </tx>
    </title>
    <plotArea>
      <lineChart>
        <grouping val="standard"/>
        <ser>
          <idx val="0"/>
          <order val="0"/>
          <tx>
            <strRef>
              <f>'Ozet_Dashboard'!I7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'Ozet_Dashboard'!$H$8:$H$17</f>
            </numRef>
          </cat>
          <val>
            <numRef>
              <f>'Ozet_Dashboard'!$I$8:$I$17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Tarih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Fazla Mesai Saati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  <col width="10" customWidth="1" min="8" max="8"/>
    <col width="10" customWidth="1" min="9" max="9"/>
    <col width="12" customWidth="1" min="10" max="10"/>
    <col width="10" customWidth="1" min="11" max="11"/>
    <col width="14" customWidth="1" min="12" max="12"/>
    <col width="11" customWidth="1" min="13" max="13"/>
    <col width="14" customWidth="1" min="14" max="14"/>
    <col width="14" customWidth="1" min="15" max="15"/>
    <col width="13" customWidth="1" min="16" max="16"/>
    <col width="13" customWidth="1" min="17" max="17"/>
    <col width="11" customWidth="1" min="18" max="18"/>
    <col width="11" customWidth="1" min="19" max="19"/>
    <col width="13" customWidth="1" min="20" max="20"/>
  </cols>
  <sheetData>
    <row r="1" ht="28" customHeight="1">
      <c r="A1" s="1" t="inlineStr">
        <is>
          <t>PERSONEL PUANTAJ KAYDI – HAZİRAN 2026</t>
        </is>
      </c>
    </row>
    <row r="2" ht="32" customHeight="1">
      <c r="A2" s="2" t="inlineStr">
        <is>
          <t>Sicil No</t>
        </is>
      </c>
      <c r="B2" s="2" t="inlineStr">
        <is>
          <t>Ad Soyad</t>
        </is>
      </c>
      <c r="C2" s="2" t="inlineStr">
        <is>
          <t>Departman</t>
        </is>
      </c>
      <c r="D2" s="2" t="inlineStr">
        <is>
          <t>Şehir</t>
        </is>
      </c>
      <c r="E2" s="2" t="inlineStr">
        <is>
          <t>Tarih</t>
        </is>
      </c>
      <c r="F2" s="2" t="inlineStr">
        <is>
          <t>Gün</t>
        </is>
      </c>
      <c r="G2" s="2" t="inlineStr">
        <is>
          <t>Vardiya Türü</t>
        </is>
      </c>
      <c r="H2" s="2" t="inlineStr">
        <is>
          <t>Giriş Saati</t>
        </is>
      </c>
      <c r="I2" s="2" t="inlineStr">
        <is>
          <t>Çıkış Saati</t>
        </is>
      </c>
      <c r="J2" s="2" t="inlineStr">
        <is>
          <t>Planlanan Saat</t>
        </is>
      </c>
      <c r="K2" s="2" t="inlineStr">
        <is>
          <t>Fiili Saat</t>
        </is>
      </c>
      <c r="L2" s="2" t="inlineStr">
        <is>
          <t>Fazla Mesai Saat</t>
        </is>
      </c>
      <c r="M2" s="2" t="inlineStr">
        <is>
          <t>Eksik Saat</t>
        </is>
      </c>
      <c r="N2" s="2" t="inlineStr">
        <is>
          <t>Puantaj Kodu</t>
        </is>
      </c>
      <c r="O2" s="2" t="inlineStr">
        <is>
          <t>Açıklama</t>
        </is>
      </c>
      <c r="P2" s="2" t="inlineStr">
        <is>
          <t>Saatlik Ücret</t>
        </is>
      </c>
      <c r="Q2" s="2" t="inlineStr">
        <is>
          <t>Günlük Ücret</t>
        </is>
      </c>
      <c r="R2" s="2" t="inlineStr">
        <is>
          <t>Ek Ödeme</t>
        </is>
      </c>
      <c r="S2" s="2" t="inlineStr">
        <is>
          <t>Kesinti</t>
        </is>
      </c>
      <c r="T2" s="2" t="inlineStr">
        <is>
          <t>Net Hakediş</t>
        </is>
      </c>
    </row>
    <row r="3">
      <c r="A3" s="3" t="inlineStr">
        <is>
          <t>P001</t>
        </is>
      </c>
      <c r="B3" s="3" t="inlineStr">
        <is>
          <t>Mehmet Yılmaz</t>
        </is>
      </c>
      <c r="C3" s="3" t="inlineStr">
        <is>
          <t>İnsan Kaynakları</t>
        </is>
      </c>
      <c r="D3" s="3" t="inlineStr">
        <is>
          <t>İstanbul</t>
        </is>
      </c>
      <c r="E3" s="4" t="n">
        <v>46174</v>
      </c>
      <c r="F3" s="3" t="inlineStr">
        <is>
          <t>Pazartesi</t>
        </is>
      </c>
      <c r="G3" s="3" t="inlineStr">
        <is>
          <t>Sabah</t>
        </is>
      </c>
      <c r="H3" s="5" t="n">
        <v>0.3333333333333333</v>
      </c>
      <c r="I3" s="5" t="n">
        <v>0.7291666666666667</v>
      </c>
      <c r="J3" s="6" t="n">
        <v>8</v>
      </c>
      <c r="K3" s="7">
        <f>IF(OR(G3="İzin",G3="Raporlu",G3="Yıllık İzin",(N3="Raporlu"),(N3="Devamsız")),0,(I3-H3)*24)</f>
        <v/>
      </c>
      <c r="L3" s="7">
        <f>IF(K3&gt;J3,K3-J3,0)</f>
        <v/>
      </c>
      <c r="M3" s="7">
        <f>IF(K3&lt;J3,J3-K3,0)</f>
        <v/>
      </c>
      <c r="N3" s="3" t="inlineStr">
        <is>
          <t>Çalıştı</t>
        </is>
      </c>
      <c r="O3" s="3" t="inlineStr">
        <is>
          <t>Normal</t>
        </is>
      </c>
      <c r="P3" s="8" t="n">
        <v>180</v>
      </c>
      <c r="Q3" s="9">
        <f>P3*K3</f>
        <v/>
      </c>
      <c r="R3" s="9">
        <f>L3*P3*1.5</f>
        <v/>
      </c>
      <c r="S3" s="9" t="n">
        <v>0</v>
      </c>
      <c r="T3" s="9">
        <f>Q3+R3-S3</f>
        <v/>
      </c>
    </row>
    <row r="4">
      <c r="A4" s="10" t="inlineStr">
        <is>
          <t>P002</t>
        </is>
      </c>
      <c r="B4" s="10" t="inlineStr">
        <is>
          <t>Ayşe Demir</t>
        </is>
      </c>
      <c r="C4" s="10" t="inlineStr">
        <is>
          <t>Muhasebe</t>
        </is>
      </c>
      <c r="D4" s="10" t="inlineStr">
        <is>
          <t>Ankara</t>
        </is>
      </c>
      <c r="E4" s="11" t="n">
        <v>46175</v>
      </c>
      <c r="F4" s="10" t="inlineStr">
        <is>
          <t>Salı</t>
        </is>
      </c>
      <c r="G4" s="10" t="inlineStr">
        <is>
          <t>Sabah</t>
        </is>
      </c>
      <c r="H4" s="12" t="n">
        <v>0.3854166666666667</v>
      </c>
      <c r="I4" s="12" t="n">
        <v>0.75</v>
      </c>
      <c r="J4" s="13" t="n">
        <v>8</v>
      </c>
      <c r="K4" s="14">
        <f>IF(OR(G4="İzin",G4="Raporlu",G4="Yıllık İzin",(N4="Raporlu"),(N4="Devamsız")),0,(I4-H4)*24)</f>
        <v/>
      </c>
      <c r="L4" s="14">
        <f>IF(K4&gt;J4,K4-J4,0)</f>
        <v/>
      </c>
      <c r="M4" s="14">
        <f>IF(K4&lt;J4,J4-K4,0)</f>
        <v/>
      </c>
      <c r="N4" s="10" t="inlineStr">
        <is>
          <t>Geç Giriş</t>
        </is>
      </c>
      <c r="O4" s="10" t="inlineStr">
        <is>
          <t>Geç giriş</t>
        </is>
      </c>
      <c r="P4" s="15" t="n">
        <v>220</v>
      </c>
      <c r="Q4" s="16">
        <f>P4*K4</f>
        <v/>
      </c>
      <c r="R4" s="16">
        <f>L4*P4*1.5</f>
        <v/>
      </c>
      <c r="S4" s="16" t="n">
        <v>55</v>
      </c>
      <c r="T4" s="16">
        <f>Q4+R4-S4</f>
        <v/>
      </c>
    </row>
    <row r="5">
      <c r="A5" s="3" t="inlineStr">
        <is>
          <t>P003</t>
        </is>
      </c>
      <c r="B5" s="3" t="inlineStr">
        <is>
          <t>Mustafa Kaya</t>
        </is>
      </c>
      <c r="C5" s="3" t="inlineStr">
        <is>
          <t>Üretim</t>
        </is>
      </c>
      <c r="D5" s="3" t="inlineStr">
        <is>
          <t>Bursa</t>
        </is>
      </c>
      <c r="E5" s="4" t="n">
        <v>46176</v>
      </c>
      <c r="F5" s="3" t="inlineStr">
        <is>
          <t>Çarşamba</t>
        </is>
      </c>
      <c r="G5" s="3" t="inlineStr">
        <is>
          <t>Gece</t>
        </is>
      </c>
      <c r="H5" s="5" t="n">
        <v>0.9166666666666666</v>
      </c>
      <c r="I5" s="5" t="n">
        <v>0.2708333333333333</v>
      </c>
      <c r="J5" s="6" t="n">
        <v>8</v>
      </c>
      <c r="K5" s="7">
        <f>IF(OR(G5="İzin",G5="Raporlu",G5="Yıllık İzin",(N5="Raporlu"),(N5="Devamsız")),0,(I5-H5)*24)</f>
        <v/>
      </c>
      <c r="L5" s="7">
        <f>IF(K5&gt;J5,K5-J5,0)</f>
        <v/>
      </c>
      <c r="M5" s="7">
        <f>IF(K5&lt;J5,J5-K5,0)</f>
        <v/>
      </c>
      <c r="N5" s="3" t="inlineStr">
        <is>
          <t>Fazla Mesai</t>
        </is>
      </c>
      <c r="O5" s="3" t="inlineStr">
        <is>
          <t>Fazla mesai</t>
        </is>
      </c>
      <c r="P5" s="8" t="n">
        <v>195</v>
      </c>
      <c r="Q5" s="9">
        <f>P5*K5</f>
        <v/>
      </c>
      <c r="R5" s="9">
        <f>L5*P5*1.5</f>
        <v/>
      </c>
      <c r="S5" s="9" t="n">
        <v>0</v>
      </c>
      <c r="T5" s="9">
        <f>Q5+R5-S5</f>
        <v/>
      </c>
    </row>
    <row r="6">
      <c r="A6" s="10" t="inlineStr">
        <is>
          <t>P004</t>
        </is>
      </c>
      <c r="B6" s="10" t="inlineStr">
        <is>
          <t>Fatma Şahin</t>
        </is>
      </c>
      <c r="C6" s="10" t="inlineStr">
        <is>
          <t>Satış</t>
        </is>
      </c>
      <c r="D6" s="10" t="inlineStr">
        <is>
          <t>İzmir</t>
        </is>
      </c>
      <c r="E6" s="11" t="n">
        <v>46177</v>
      </c>
      <c r="F6" s="10" t="inlineStr">
        <is>
          <t>Perşembe</t>
        </is>
      </c>
      <c r="G6" s="10" t="inlineStr">
        <is>
          <t>Sabah</t>
        </is>
      </c>
      <c r="H6" s="12" t="n">
        <v>0.3333333333333333</v>
      </c>
      <c r="I6" s="12" t="n">
        <v>0.3333333333333333</v>
      </c>
      <c r="J6" s="13" t="n">
        <v>8</v>
      </c>
      <c r="K6" s="14">
        <f>IF(OR(G6="İzin",G6="Raporlu",G6="Yıllık İzin",(N6="Raporlu"),(N6="Devamsız")),0,(I6-H6)*24)</f>
        <v/>
      </c>
      <c r="L6" s="14">
        <f>IF(K6&gt;J6,K6-J6,0)</f>
        <v/>
      </c>
      <c r="M6" s="14">
        <f>IF(K6&lt;J6,J6-K6,0)</f>
        <v/>
      </c>
      <c r="N6" s="10" t="inlineStr">
        <is>
          <t>Devamsız</t>
        </is>
      </c>
      <c r="O6" s="10" t="inlineStr">
        <is>
          <t>Devamsız</t>
        </is>
      </c>
      <c r="P6" s="15" t="n">
        <v>240</v>
      </c>
      <c r="Q6" s="16">
        <f>P6*K6</f>
        <v/>
      </c>
      <c r="R6" s="16">
        <f>L6*P6*1.5</f>
        <v/>
      </c>
      <c r="S6" s="16" t="n">
        <v>180</v>
      </c>
      <c r="T6" s="16">
        <f>Q6+R6-S6</f>
        <v/>
      </c>
    </row>
    <row r="7">
      <c r="A7" s="3" t="inlineStr">
        <is>
          <t>P005</t>
        </is>
      </c>
      <c r="B7" s="3" t="inlineStr">
        <is>
          <t>Ali Çelik</t>
        </is>
      </c>
      <c r="C7" s="3" t="inlineStr">
        <is>
          <t>Lojistik</t>
        </is>
      </c>
      <c r="D7" s="3" t="inlineStr">
        <is>
          <t>Konya</t>
        </is>
      </c>
      <c r="E7" s="4" t="n">
        <v>46178</v>
      </c>
      <c r="F7" s="3" t="inlineStr">
        <is>
          <t>Cuma</t>
        </is>
      </c>
      <c r="G7" s="3" t="inlineStr">
        <is>
          <t>Sabah</t>
        </is>
      </c>
      <c r="H7" s="5" t="n">
        <v>0.3333333333333333</v>
      </c>
      <c r="I7" s="5" t="n">
        <v>0.8125</v>
      </c>
      <c r="J7" s="6" t="n">
        <v>8</v>
      </c>
      <c r="K7" s="7">
        <f>IF(OR(G7="İzin",G7="Raporlu",G7="Yıllık İzin",(N7="Raporlu"),(N7="Devamsız")),0,(I7-H7)*24)</f>
        <v/>
      </c>
      <c r="L7" s="7">
        <f>IF(K7&gt;J7,K7-J7,0)</f>
        <v/>
      </c>
      <c r="M7" s="7">
        <f>IF(K7&lt;J7,J7-K7,0)</f>
        <v/>
      </c>
      <c r="N7" s="3" t="inlineStr">
        <is>
          <t>Fazla Mesai</t>
        </is>
      </c>
      <c r="O7" s="3" t="inlineStr">
        <is>
          <t>Fazla mesai</t>
        </is>
      </c>
      <c r="P7" s="8" t="n">
        <v>210</v>
      </c>
      <c r="Q7" s="9">
        <f>P7*K7</f>
        <v/>
      </c>
      <c r="R7" s="9">
        <f>L7*P7*1.5</f>
        <v/>
      </c>
      <c r="S7" s="9" t="n">
        <v>0</v>
      </c>
      <c r="T7" s="9">
        <f>Q7+R7-S7</f>
        <v/>
      </c>
    </row>
    <row r="8">
      <c r="A8" s="10" t="inlineStr">
        <is>
          <t>P006</t>
        </is>
      </c>
      <c r="B8" s="10" t="inlineStr">
        <is>
          <t>Zeynep Arslan</t>
        </is>
      </c>
      <c r="C8" s="10" t="inlineStr">
        <is>
          <t>Operasyon</t>
        </is>
      </c>
      <c r="D8" s="10" t="inlineStr">
        <is>
          <t>Antalya</t>
        </is>
      </c>
      <c r="E8" s="11" t="n">
        <v>46179</v>
      </c>
      <c r="F8" s="10" t="inlineStr">
        <is>
          <t>Cumartesi</t>
        </is>
      </c>
      <c r="G8" s="10" t="inlineStr">
        <is>
          <t>Sabah</t>
        </is>
      </c>
      <c r="H8" s="12" t="n">
        <v>0.3333333333333333</v>
      </c>
      <c r="I8" s="12" t="n">
        <v>0.3333333333333333</v>
      </c>
      <c r="J8" s="13" t="n">
        <v>8</v>
      </c>
      <c r="K8" s="14">
        <f>IF(OR(G8="İzin",G8="Raporlu",G8="Yıllık İzin",(N8="Raporlu"),(N8="Devamsız")),0,(I8-H8)*24)</f>
        <v/>
      </c>
      <c r="L8" s="14">
        <f>IF(K8&gt;J8,K8-J8,0)</f>
        <v/>
      </c>
      <c r="M8" s="14">
        <f>IF(K8&lt;J8,J8-K8,0)</f>
        <v/>
      </c>
      <c r="N8" s="10" t="inlineStr">
        <is>
          <t>Yıllık İzin</t>
        </is>
      </c>
      <c r="O8" s="10" t="inlineStr">
        <is>
          <t>İzin</t>
        </is>
      </c>
      <c r="P8" s="15" t="n">
        <v>250</v>
      </c>
      <c r="Q8" s="16">
        <f>P8*K8</f>
        <v/>
      </c>
      <c r="R8" s="16">
        <f>L8*P8*1.5</f>
        <v/>
      </c>
      <c r="S8" s="16" t="n">
        <v>0</v>
      </c>
      <c r="T8" s="16">
        <f>Q8+R8-S8</f>
        <v/>
      </c>
    </row>
    <row r="9">
      <c r="A9" s="3" t="inlineStr">
        <is>
          <t>P007</t>
        </is>
      </c>
      <c r="B9" s="3" t="inlineStr">
        <is>
          <t>Can Yıldız</t>
        </is>
      </c>
      <c r="C9" s="3" t="inlineStr">
        <is>
          <t>IT</t>
        </is>
      </c>
      <c r="D9" s="3" t="inlineStr">
        <is>
          <t>İstanbul</t>
        </is>
      </c>
      <c r="E9" s="4" t="n">
        <v>46180</v>
      </c>
      <c r="F9" s="3" t="inlineStr">
        <is>
          <t>Pazar</t>
        </is>
      </c>
      <c r="G9" s="3" t="inlineStr">
        <is>
          <t>Sabah</t>
        </is>
      </c>
      <c r="H9" s="5" t="n">
        <v>0.3333333333333333</v>
      </c>
      <c r="I9" s="5" t="n">
        <v>0.7083333333333334</v>
      </c>
      <c r="J9" s="6" t="n">
        <v>8</v>
      </c>
      <c r="K9" s="7">
        <f>IF(OR(G9="İzin",G9="Raporlu",G9="Yıllık İzin",(N9="Raporlu"),(N9="Devamsız")),0,(I9-H9)*24)</f>
        <v/>
      </c>
      <c r="L9" s="7">
        <f>IF(K9&gt;J9,K9-J9,0)</f>
        <v/>
      </c>
      <c r="M9" s="7">
        <f>IF(K9&lt;J9,J9-K9,0)</f>
        <v/>
      </c>
      <c r="N9" s="3" t="inlineStr">
        <is>
          <t>Erken Çıkış</t>
        </is>
      </c>
      <c r="O9" s="3" t="inlineStr">
        <is>
          <t>Erken çıktı</t>
        </is>
      </c>
      <c r="P9" s="8" t="n">
        <v>320</v>
      </c>
      <c r="Q9" s="9">
        <f>P9*K9</f>
        <v/>
      </c>
      <c r="R9" s="9">
        <f>L9*P9*1.5</f>
        <v/>
      </c>
      <c r="S9" s="9" t="n">
        <v>40</v>
      </c>
      <c r="T9" s="9">
        <f>Q9+R9-S9</f>
        <v/>
      </c>
    </row>
    <row r="10">
      <c r="A10" s="10" t="inlineStr">
        <is>
          <t>P008</t>
        </is>
      </c>
      <c r="B10" s="10" t="inlineStr">
        <is>
          <t>Elif Aksoy</t>
        </is>
      </c>
      <c r="C10" s="10" t="inlineStr">
        <is>
          <t>Destek Hizmetleri</t>
        </is>
      </c>
      <c r="D10" s="10" t="inlineStr">
        <is>
          <t>Gaziantep</t>
        </is>
      </c>
      <c r="E10" s="11" t="n">
        <v>46181</v>
      </c>
      <c r="F10" s="10" t="inlineStr">
        <is>
          <t>Pazartesi</t>
        </is>
      </c>
      <c r="G10" s="10" t="inlineStr">
        <is>
          <t>Öğleden Sonra</t>
        </is>
      </c>
      <c r="H10" s="12" t="n">
        <v>0.5416666666666666</v>
      </c>
      <c r="I10" s="12" t="n">
        <v>0.875</v>
      </c>
      <c r="J10" s="13" t="n">
        <v>8</v>
      </c>
      <c r="K10" s="14">
        <f>IF(OR(G10="İzin",G10="Raporlu",G10="Yıllık İzin",(N10="Raporlu"),(N10="Devamsız")),0,(I10-H10)*24)</f>
        <v/>
      </c>
      <c r="L10" s="14">
        <f>IF(K10&gt;J10,K10-J10,0)</f>
        <v/>
      </c>
      <c r="M10" s="14">
        <f>IF(K10&lt;J10,J10-K10,0)</f>
        <v/>
      </c>
      <c r="N10" s="10" t="inlineStr">
        <is>
          <t>Çalıştı</t>
        </is>
      </c>
      <c r="O10" s="10" t="inlineStr">
        <is>
          <t>Normal</t>
        </is>
      </c>
      <c r="P10" s="15" t="n">
        <v>185</v>
      </c>
      <c r="Q10" s="16">
        <f>P10*K10</f>
        <v/>
      </c>
      <c r="R10" s="16">
        <f>L10*P10*1.5</f>
        <v/>
      </c>
      <c r="S10" s="16" t="n">
        <v>0</v>
      </c>
      <c r="T10" s="16">
        <f>Q10+R10-S10</f>
        <v/>
      </c>
    </row>
    <row r="11">
      <c r="A11" s="3" t="inlineStr">
        <is>
          <t>P009</t>
        </is>
      </c>
      <c r="B11" s="3" t="inlineStr">
        <is>
          <t>Hüseyin Koç</t>
        </is>
      </c>
      <c r="C11" s="3" t="inlineStr">
        <is>
          <t>Depo</t>
        </is>
      </c>
      <c r="D11" s="3" t="inlineStr">
        <is>
          <t>Adana</t>
        </is>
      </c>
      <c r="E11" s="4" t="n">
        <v>46182</v>
      </c>
      <c r="F11" s="3" t="inlineStr">
        <is>
          <t>Salı</t>
        </is>
      </c>
      <c r="G11" s="3" t="inlineStr">
        <is>
          <t>Sabah</t>
        </is>
      </c>
      <c r="H11" s="5" t="n">
        <v>0.3333333333333333</v>
      </c>
      <c r="I11" s="5" t="n">
        <v>0.3333333333333333</v>
      </c>
      <c r="J11" s="6" t="n">
        <v>8</v>
      </c>
      <c r="K11" s="7">
        <f>IF(OR(G11="İzin",G11="Raporlu",G11="Yıllık İzin",(N11="Raporlu"),(N11="Devamsız")),0,(I11-H11)*24)</f>
        <v/>
      </c>
      <c r="L11" s="7">
        <f>IF(K11&gt;J11,K11-J11,0)</f>
        <v/>
      </c>
      <c r="M11" s="7">
        <f>IF(K11&lt;J11,J11-K11,0)</f>
        <v/>
      </c>
      <c r="N11" s="3" t="inlineStr">
        <is>
          <t>Raporlu</t>
        </is>
      </c>
      <c r="O11" s="3" t="inlineStr">
        <is>
          <t>Rapor</t>
        </is>
      </c>
      <c r="P11" s="8" t="n">
        <v>180</v>
      </c>
      <c r="Q11" s="9">
        <f>P11*K11</f>
        <v/>
      </c>
      <c r="R11" s="9">
        <f>L11*P11*1.5</f>
        <v/>
      </c>
      <c r="S11" s="9" t="n">
        <v>0</v>
      </c>
      <c r="T11" s="9">
        <f>Q11+R11-S11</f>
        <v/>
      </c>
    </row>
    <row r="12">
      <c r="A12" s="10" t="inlineStr">
        <is>
          <t>P010</t>
        </is>
      </c>
      <c r="B12" s="10" t="inlineStr">
        <is>
          <t>Hatice Demir</t>
        </is>
      </c>
      <c r="C12" s="10" t="inlineStr">
        <is>
          <t>Finans</t>
        </is>
      </c>
      <c r="D12" s="10" t="inlineStr">
        <is>
          <t>Ankara</t>
        </is>
      </c>
      <c r="E12" s="11" t="n">
        <v>46183</v>
      </c>
      <c r="F12" s="10" t="inlineStr">
        <is>
          <t>Çarşamba</t>
        </is>
      </c>
      <c r="G12" s="10" t="inlineStr">
        <is>
          <t>Sabah</t>
        </is>
      </c>
      <c r="H12" s="12" t="n">
        <v>0.3333333333333333</v>
      </c>
      <c r="I12" s="12" t="n">
        <v>0.7083333333333334</v>
      </c>
      <c r="J12" s="13" t="n">
        <v>8</v>
      </c>
      <c r="K12" s="14">
        <f>IF(OR(G12="İzin",G12="Raporlu",G12="Yıllık İzin",(N12="Raporlu"),(N12="Devamsız")),0,(I12-H12)*24)</f>
        <v/>
      </c>
      <c r="L12" s="14">
        <f>IF(K12&gt;J12,K12-J12,0)</f>
        <v/>
      </c>
      <c r="M12" s="14">
        <f>IF(K12&lt;J12,J12-K12,0)</f>
        <v/>
      </c>
      <c r="N12" s="10" t="inlineStr">
        <is>
          <t>Çalıştı</t>
        </is>
      </c>
      <c r="O12" s="10" t="inlineStr">
        <is>
          <t>Normal</t>
        </is>
      </c>
      <c r="P12" s="15" t="n">
        <v>280</v>
      </c>
      <c r="Q12" s="16">
        <f>P12*K12</f>
        <v/>
      </c>
      <c r="R12" s="16">
        <f>L12*P12*1.5</f>
        <v/>
      </c>
      <c r="S12" s="16" t="n">
        <v>0</v>
      </c>
      <c r="T12" s="16">
        <f>Q12+R12-S12</f>
        <v/>
      </c>
    </row>
    <row r="13">
      <c r="A13" s="17" t="inlineStr">
        <is>
          <t>TOPLAM</t>
        </is>
      </c>
      <c r="B13" s="18" t="n"/>
      <c r="C13" s="18" t="n"/>
      <c r="D13" s="18" t="n"/>
      <c r="E13" s="18" t="n"/>
      <c r="F13" s="18" t="n"/>
      <c r="G13" s="18" t="n"/>
      <c r="H13" s="18" t="n"/>
      <c r="I13" s="18" t="n"/>
      <c r="J13" s="19">
        <f>SUM(J3:J12)</f>
        <v/>
      </c>
      <c r="K13" s="19">
        <f>SUM(K3:K12)</f>
        <v/>
      </c>
      <c r="L13" s="19">
        <f>SUM(L3:L12)</f>
        <v/>
      </c>
      <c r="M13" s="19">
        <f>SUM(M3:M12)</f>
        <v/>
      </c>
      <c r="N13" s="18" t="n"/>
      <c r="O13" s="18" t="n"/>
      <c r="P13" s="18" t="n"/>
      <c r="Q13" s="20">
        <f>SUM(Q3:Q12)</f>
        <v/>
      </c>
      <c r="R13" s="20">
        <f>SUM(R3:R12)</f>
        <v/>
      </c>
      <c r="S13" s="20">
        <f>SUM(S3:S12)</f>
        <v/>
      </c>
      <c r="T13" s="20">
        <f>SUM(T3:T12)</f>
        <v/>
      </c>
    </row>
  </sheetData>
  <mergeCells count="1">
    <mergeCell ref="A1:T1"/>
  </mergeCells>
  <conditionalFormatting sqref="T3:T12">
    <cfRule type="expression" priority="1" dxfId="0" stopIfTrue="0">
      <formula>T3&gt;0</formula>
    </cfRule>
    <cfRule type="expression" priority="2" dxfId="1" stopIfTrue="0">
      <formula>T3&lt;0</formula>
    </cfRule>
  </conditionalFormatting>
  <dataValidations count="2">
    <dataValidation sqref="N3:N100" showErrorMessage="1" showInputMessage="1" allowBlank="1" type="list">
      <formula1>"Çalıştı,Geç Giriş,Erken Çıkış,Fazla Mesai,Yıllık İzin,Raporlu,Devamsız"</formula1>
    </dataValidation>
    <dataValidation sqref="G3:G100" showErrorMessage="1" showInputMessage="1" allowBlank="1" type="list">
      <formula1>"Sabah,Öğleden Sonra,Gece"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18" customWidth="1" min="3" max="3"/>
    <col width="12" customWidth="1" min="4" max="4"/>
    <col width="16" customWidth="1" min="5" max="5"/>
    <col width="14" customWidth="1" min="6" max="6"/>
    <col width="15" customWidth="1" min="7" max="7"/>
    <col width="18" customWidth="1" min="8" max="8"/>
    <col width="14" customWidth="1" min="9" max="9"/>
    <col width="28" customWidth="1" min="10" max="10"/>
    <col width="14" customWidth="1" min="12" max="12"/>
    <col width="30" customWidth="1" min="13" max="13"/>
  </cols>
  <sheetData>
    <row r="1" ht="28" customHeight="1">
      <c r="A1" s="1" t="inlineStr">
        <is>
          <t>PERSONEL LİSTESİ VE AYARLAR</t>
        </is>
      </c>
    </row>
    <row r="2" ht="28" customHeight="1">
      <c r="A2" s="2" t="inlineStr">
        <is>
          <t>Sicil No</t>
        </is>
      </c>
      <c r="B2" s="2" t="inlineStr">
        <is>
          <t>Ad Soyad</t>
        </is>
      </c>
      <c r="C2" s="2" t="inlineStr">
        <is>
          <t>Departman</t>
        </is>
      </c>
      <c r="D2" s="2" t="inlineStr">
        <is>
          <t>Şehir</t>
        </is>
      </c>
      <c r="E2" s="2" t="inlineStr">
        <is>
          <t>İşe Giriş Tarihi</t>
        </is>
      </c>
      <c r="F2" s="2" t="inlineStr">
        <is>
          <t>Çalışma Tipi</t>
        </is>
      </c>
      <c r="G2" s="2" t="inlineStr">
        <is>
          <t>Saatlik Ücret</t>
        </is>
      </c>
      <c r="H2" s="2" t="inlineStr">
        <is>
          <t>Fazla Mesai Katsayısı</t>
        </is>
      </c>
      <c r="I2" s="2" t="inlineStr">
        <is>
          <t>Puantaj Kodu</t>
        </is>
      </c>
      <c r="J2" s="2" t="inlineStr">
        <is>
          <t>Kod Açıklaması</t>
        </is>
      </c>
      <c r="L2" s="21" t="inlineStr">
        <is>
          <t>Puantaj Kodları</t>
        </is>
      </c>
      <c r="M2" s="21" t="inlineStr">
        <is>
          <t>Açıklama</t>
        </is>
      </c>
    </row>
    <row r="3">
      <c r="A3" s="3" t="inlineStr">
        <is>
          <t>P001</t>
        </is>
      </c>
      <c r="B3" s="3" t="inlineStr">
        <is>
          <t>Mehmet Yılmaz</t>
        </is>
      </c>
      <c r="C3" s="3" t="inlineStr">
        <is>
          <t>İnsan Kaynakları</t>
        </is>
      </c>
      <c r="D3" s="3" t="inlineStr">
        <is>
          <t>İstanbul</t>
        </is>
      </c>
      <c r="E3" s="4" t="n">
        <v>43905</v>
      </c>
      <c r="F3" s="3" t="inlineStr">
        <is>
          <t>Tam Zamanlı</t>
        </is>
      </c>
      <c r="G3" s="9" t="n">
        <v>180</v>
      </c>
      <c r="H3" s="6" t="n">
        <v>1.5</v>
      </c>
      <c r="I3" s="3" t="inlineStr">
        <is>
          <t>Çalıştı</t>
        </is>
      </c>
      <c r="J3" s="3" t="inlineStr">
        <is>
          <t>Normal çalışma günü</t>
        </is>
      </c>
      <c r="L3" s="6" t="inlineStr">
        <is>
          <t>Çalıştı</t>
        </is>
      </c>
      <c r="M3" s="3" t="inlineStr">
        <is>
          <t>Normal çalışma günü</t>
        </is>
      </c>
    </row>
    <row r="4">
      <c r="A4" s="10" t="inlineStr">
        <is>
          <t>P002</t>
        </is>
      </c>
      <c r="B4" s="10" t="inlineStr">
        <is>
          <t>Ayşe Demir</t>
        </is>
      </c>
      <c r="C4" s="10" t="inlineStr">
        <is>
          <t>Muhasebe</t>
        </is>
      </c>
      <c r="D4" s="10" t="inlineStr">
        <is>
          <t>Ankara</t>
        </is>
      </c>
      <c r="E4" s="11" t="n">
        <v>43647</v>
      </c>
      <c r="F4" s="10" t="inlineStr">
        <is>
          <t>Tam Zamanlı</t>
        </is>
      </c>
      <c r="G4" s="16" t="n">
        <v>220</v>
      </c>
      <c r="H4" s="13" t="n">
        <v>1.5</v>
      </c>
      <c r="I4" s="10" t="inlineStr">
        <is>
          <t>Geç Giriş</t>
        </is>
      </c>
      <c r="J4" s="10" t="inlineStr">
        <is>
          <t>30 dk+ geç giriş</t>
        </is>
      </c>
      <c r="L4" s="13" t="inlineStr">
        <is>
          <t>Geç Giriş</t>
        </is>
      </c>
      <c r="M4" s="10" t="inlineStr">
        <is>
          <t>30 dakika ve üzeri geç giriş</t>
        </is>
      </c>
    </row>
    <row r="5">
      <c r="A5" s="3" t="inlineStr">
        <is>
          <t>P003</t>
        </is>
      </c>
      <c r="B5" s="3" t="inlineStr">
        <is>
          <t>Mustafa Kaya</t>
        </is>
      </c>
      <c r="C5" s="3" t="inlineStr">
        <is>
          <t>Üretim</t>
        </is>
      </c>
      <c r="D5" s="3" t="inlineStr">
        <is>
          <t>Bursa</t>
        </is>
      </c>
      <c r="E5" s="4" t="n">
        <v>44206</v>
      </c>
      <c r="F5" s="3" t="inlineStr">
        <is>
          <t>Vardiyalı</t>
        </is>
      </c>
      <c r="G5" s="9" t="n">
        <v>195</v>
      </c>
      <c r="H5" s="6" t="n">
        <v>2</v>
      </c>
      <c r="I5" s="3" t="inlineStr">
        <is>
          <t>Fazla Mesai</t>
        </is>
      </c>
      <c r="J5" s="3" t="inlineStr">
        <is>
          <t>Mesai yapıldı</t>
        </is>
      </c>
      <c r="L5" s="6" t="inlineStr">
        <is>
          <t>Erken Çıkış</t>
        </is>
      </c>
      <c r="M5" s="3" t="inlineStr">
        <is>
          <t>Normal mesai bitiminden önce ayrılma</t>
        </is>
      </c>
    </row>
    <row r="6">
      <c r="A6" s="10" t="inlineStr">
        <is>
          <t>P004</t>
        </is>
      </c>
      <c r="B6" s="10" t="inlineStr">
        <is>
          <t>Fatma Şahin</t>
        </is>
      </c>
      <c r="C6" s="10" t="inlineStr">
        <is>
          <t>Satış</t>
        </is>
      </c>
      <c r="D6" s="10" t="inlineStr">
        <is>
          <t>İzmir</t>
        </is>
      </c>
      <c r="E6" s="11" t="n">
        <v>43240</v>
      </c>
      <c r="F6" s="10" t="inlineStr">
        <is>
          <t>Tam Zamanlı</t>
        </is>
      </c>
      <c r="G6" s="16" t="n">
        <v>240</v>
      </c>
      <c r="H6" s="13" t="n">
        <v>1.5</v>
      </c>
      <c r="I6" s="10" t="inlineStr">
        <is>
          <t>Devamsız</t>
        </is>
      </c>
      <c r="J6" s="10" t="inlineStr">
        <is>
          <t>İşe gelmedi</t>
        </is>
      </c>
      <c r="L6" s="13" t="inlineStr">
        <is>
          <t>Fazla Mesai</t>
        </is>
      </c>
      <c r="M6" s="10" t="inlineStr">
        <is>
          <t>Planlanan saatin üzerinde çalışma</t>
        </is>
      </c>
    </row>
    <row r="7">
      <c r="A7" s="3" t="inlineStr">
        <is>
          <t>P005</t>
        </is>
      </c>
      <c r="B7" s="3" t="inlineStr">
        <is>
          <t>Ali Çelik</t>
        </is>
      </c>
      <c r="C7" s="3" t="inlineStr">
        <is>
          <t>Lojistik</t>
        </is>
      </c>
      <c r="D7" s="3" t="inlineStr">
        <is>
          <t>Konya</t>
        </is>
      </c>
      <c r="E7" s="4" t="n">
        <v>44809</v>
      </c>
      <c r="F7" s="3" t="inlineStr">
        <is>
          <t>Tam Zamanlı</t>
        </is>
      </c>
      <c r="G7" s="9" t="n">
        <v>210</v>
      </c>
      <c r="H7" s="6" t="n">
        <v>1.5</v>
      </c>
      <c r="I7" s="3" t="inlineStr">
        <is>
          <t>Fazla Mesai</t>
        </is>
      </c>
      <c r="J7" s="3" t="inlineStr">
        <is>
          <t>Mesai yapıldı</t>
        </is>
      </c>
      <c r="L7" s="6" t="inlineStr">
        <is>
          <t>Yıllık İzin</t>
        </is>
      </c>
      <c r="M7" s="3" t="inlineStr">
        <is>
          <t>Yıllık ücretli izin günü</t>
        </is>
      </c>
    </row>
    <row r="8">
      <c r="A8" s="10" t="inlineStr">
        <is>
          <t>P006</t>
        </is>
      </c>
      <c r="B8" s="10" t="inlineStr">
        <is>
          <t>Zeynep Arslan</t>
        </is>
      </c>
      <c r="C8" s="10" t="inlineStr">
        <is>
          <t>Operasyon</t>
        </is>
      </c>
      <c r="D8" s="10" t="inlineStr">
        <is>
          <t>Antalya</t>
        </is>
      </c>
      <c r="E8" s="11" t="n">
        <v>44147</v>
      </c>
      <c r="F8" s="10" t="inlineStr">
        <is>
          <t>Yarı Zamanlı</t>
        </is>
      </c>
      <c r="G8" s="16" t="n">
        <v>250</v>
      </c>
      <c r="H8" s="13" t="n">
        <v>1.5</v>
      </c>
      <c r="I8" s="10" t="inlineStr">
        <is>
          <t>Yıllık İzin</t>
        </is>
      </c>
      <c r="J8" s="10" t="inlineStr">
        <is>
          <t>Yıllık izin günü</t>
        </is>
      </c>
      <c r="L8" s="13" t="inlineStr">
        <is>
          <t>Raporlu</t>
        </is>
      </c>
      <c r="M8" s="10" t="inlineStr">
        <is>
          <t>Sağlık raporu ile devamsızlık</t>
        </is>
      </c>
    </row>
    <row r="9">
      <c r="A9" s="3" t="inlineStr">
        <is>
          <t>P007</t>
        </is>
      </c>
      <c r="B9" s="3" t="inlineStr">
        <is>
          <t>Can Yıldız</t>
        </is>
      </c>
      <c r="C9" s="3" t="inlineStr">
        <is>
          <t>IT</t>
        </is>
      </c>
      <c r="D9" s="3" t="inlineStr">
        <is>
          <t>İstanbul</t>
        </is>
      </c>
      <c r="E9" s="4" t="n">
        <v>42794</v>
      </c>
      <c r="F9" s="3" t="inlineStr">
        <is>
          <t>Tam Zamanlı</t>
        </is>
      </c>
      <c r="G9" s="9" t="n">
        <v>320</v>
      </c>
      <c r="H9" s="6" t="n">
        <v>2</v>
      </c>
      <c r="I9" s="3" t="inlineStr">
        <is>
          <t>Erken Çıkış</t>
        </is>
      </c>
      <c r="J9" s="3" t="inlineStr">
        <is>
          <t>Erken ayrıldı</t>
        </is>
      </c>
      <c r="L9" s="6" t="inlineStr">
        <is>
          <t>Devamsız</t>
        </is>
      </c>
      <c r="M9" s="3" t="inlineStr">
        <is>
          <t>İzinsiz ve raporsuz devamsızlık</t>
        </is>
      </c>
    </row>
    <row r="10">
      <c r="A10" s="10" t="inlineStr">
        <is>
          <t>P008</t>
        </is>
      </c>
      <c r="B10" s="10" t="inlineStr">
        <is>
          <t>Elif Aksoy</t>
        </is>
      </c>
      <c r="C10" s="10" t="inlineStr">
        <is>
          <t>Destek Hizmetleri</t>
        </is>
      </c>
      <c r="D10" s="10" t="inlineStr">
        <is>
          <t>Gaziantep</t>
        </is>
      </c>
      <c r="E10" s="11" t="n">
        <v>45019</v>
      </c>
      <c r="F10" s="10" t="inlineStr">
        <is>
          <t>Tam Zamanlı</t>
        </is>
      </c>
      <c r="G10" s="16" t="n">
        <v>185</v>
      </c>
      <c r="H10" s="13" t="n">
        <v>1.5</v>
      </c>
      <c r="I10" s="10" t="inlineStr">
        <is>
          <t>Çalıştı</t>
        </is>
      </c>
      <c r="J10" s="10" t="inlineStr">
        <is>
          <t>Normal çalışma günü</t>
        </is>
      </c>
    </row>
    <row r="11">
      <c r="A11" s="3" t="inlineStr">
        <is>
          <t>P009</t>
        </is>
      </c>
      <c r="B11" s="3" t="inlineStr">
        <is>
          <t>Hüseyin Koç</t>
        </is>
      </c>
      <c r="C11" s="3" t="inlineStr">
        <is>
          <t>Depo</t>
        </is>
      </c>
      <c r="D11" s="3" t="inlineStr">
        <is>
          <t>Adana</t>
        </is>
      </c>
      <c r="E11" s="4" t="n">
        <v>44425</v>
      </c>
      <c r="F11" s="3" t="inlineStr">
        <is>
          <t>Vardiyalı</t>
        </is>
      </c>
      <c r="G11" s="9" t="n">
        <v>180</v>
      </c>
      <c r="H11" s="6" t="n">
        <v>2</v>
      </c>
      <c r="I11" s="3" t="inlineStr">
        <is>
          <t>Raporlu</t>
        </is>
      </c>
      <c r="J11" s="3" t="inlineStr">
        <is>
          <t>Sağlık raporu</t>
        </is>
      </c>
    </row>
    <row r="12">
      <c r="A12" s="10" t="inlineStr">
        <is>
          <t>P010</t>
        </is>
      </c>
      <c r="B12" s="10" t="inlineStr">
        <is>
          <t>Hatice Demir</t>
        </is>
      </c>
      <c r="C12" s="10" t="inlineStr">
        <is>
          <t>Finans</t>
        </is>
      </c>
      <c r="D12" s="10" t="inlineStr">
        <is>
          <t>Ankara</t>
        </is>
      </c>
      <c r="E12" s="11" t="n">
        <v>42644</v>
      </c>
      <c r="F12" s="10" t="inlineStr">
        <is>
          <t>Tam Zamanlı</t>
        </is>
      </c>
      <c r="G12" s="16" t="n">
        <v>280</v>
      </c>
      <c r="H12" s="13" t="n">
        <v>1.5</v>
      </c>
      <c r="I12" s="10" t="inlineStr">
        <is>
          <t>Çalıştı</t>
        </is>
      </c>
      <c r="J12" s="10" t="inlineStr">
        <is>
          <t>Normal çalışma günü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</cols>
  <sheetData>
    <row r="1" ht="32" customHeight="1">
      <c r="A1" s="1" t="inlineStr">
        <is>
          <t>PERSONEL PUANTAJ – AYLIK ÖZET DASHBOARD – HAZİRAN 2026</t>
        </is>
      </c>
    </row>
    <row r="3" ht="18" customHeight="1">
      <c r="A3" s="22" t="inlineStr">
        <is>
          <t>Toplam Çalışan</t>
        </is>
      </c>
      <c r="B3" s="23" t="n"/>
      <c r="C3" s="22" t="inlineStr">
        <is>
          <t>Toplam Plan. Saat</t>
        </is>
      </c>
      <c r="D3" s="23" t="n"/>
      <c r="E3" s="22" t="inlineStr">
        <is>
          <t>Toplam Fiili Saat</t>
        </is>
      </c>
      <c r="F3" s="23" t="n"/>
      <c r="G3" s="22" t="inlineStr">
        <is>
          <t>Toplam Fazla Mesai</t>
        </is>
      </c>
      <c r="H3" s="23" t="n"/>
      <c r="I3" s="22" t="inlineStr">
        <is>
          <t>Toplam Eksik Saat</t>
        </is>
      </c>
      <c r="J3" s="23" t="n"/>
      <c r="K3" s="22" t="inlineStr">
        <is>
          <t>Toplam Net Hakediş</t>
        </is>
      </c>
      <c r="L3" s="23" t="n"/>
      <c r="M3" s="22" t="inlineStr">
        <is>
          <t>Ort. Fiili Saat</t>
        </is>
      </c>
      <c r="N3" s="23" t="n"/>
      <c r="O3" s="22" t="inlineStr">
        <is>
          <t>Devamsız Sayısı</t>
        </is>
      </c>
      <c r="P3" s="23" t="n"/>
    </row>
    <row r="4" ht="30" customHeight="1">
      <c r="A4" s="24">
        <f>COUNTA(Liste_ve_Ayarlar!B3:B12)</f>
        <v/>
      </c>
      <c r="B4" s="23" t="n"/>
      <c r="C4" s="24">
        <f>SUM(Puantaj_Kaydi!J3:J12)</f>
        <v/>
      </c>
      <c r="D4" s="23" t="n"/>
      <c r="E4" s="24">
        <f>SUM(Puantaj_Kaydi!K3:K12)</f>
        <v/>
      </c>
      <c r="F4" s="23" t="n"/>
      <c r="G4" s="24">
        <f>SUM(Puantaj_Kaydi!L3:L12)</f>
        <v/>
      </c>
      <c r="H4" s="23" t="n"/>
      <c r="I4" s="24">
        <f>SUM(Puantaj_Kaydi!M3:M12)</f>
        <v/>
      </c>
      <c r="J4" s="23" t="n"/>
      <c r="K4" s="25">
        <f>SUM(Puantaj_Kaydi!T3:T12)</f>
        <v/>
      </c>
      <c r="L4" s="23" t="n"/>
      <c r="M4" s="24">
        <f>AVERAGE(Puantaj_Kaydi!K3:K12)</f>
        <v/>
      </c>
      <c r="N4" s="23" t="n"/>
      <c r="O4" s="24">
        <f>COUNTIF(Puantaj_Kaydi!N3:N12,"Devamsız")</f>
        <v/>
      </c>
      <c r="P4" s="23" t="n"/>
    </row>
    <row r="5" ht="14" customHeight="1">
      <c r="A5" s="26" t="inlineStr">
        <is>
          <t>Kişi</t>
        </is>
      </c>
      <c r="B5" s="23" t="n"/>
      <c r="C5" s="26" t="inlineStr">
        <is>
          <t>Saat</t>
        </is>
      </c>
      <c r="D5" s="23" t="n"/>
      <c r="E5" s="26" t="inlineStr">
        <is>
          <t>Saat</t>
        </is>
      </c>
      <c r="F5" s="23" t="n"/>
      <c r="G5" s="26" t="inlineStr">
        <is>
          <t>Saat</t>
        </is>
      </c>
      <c r="H5" s="23" t="n"/>
      <c r="I5" s="26" t="inlineStr">
        <is>
          <t>Saat</t>
        </is>
      </c>
      <c r="J5" s="23" t="n"/>
      <c r="K5" s="26" t="inlineStr">
        <is>
          <t>₺</t>
        </is>
      </c>
      <c r="L5" s="23" t="n"/>
      <c r="M5" s="26" t="inlineStr">
        <is>
          <t>Saat</t>
        </is>
      </c>
      <c r="N5" s="23" t="n"/>
      <c r="O5" s="26" t="inlineStr">
        <is>
          <t>Kişi</t>
        </is>
      </c>
      <c r="P5" s="23" t="n"/>
    </row>
    <row r="7">
      <c r="A7" s="27" t="inlineStr">
        <is>
          <t>Departman</t>
        </is>
      </c>
      <c r="B7" s="27" t="inlineStr">
        <is>
          <t>Fiili Saat</t>
        </is>
      </c>
      <c r="C7" s="27" t="inlineStr">
        <is>
          <t>Fazla Mesai</t>
        </is>
      </c>
      <c r="E7" s="27" t="inlineStr">
        <is>
          <t>Puantaj Kodu</t>
        </is>
      </c>
      <c r="F7" s="27" t="inlineStr">
        <is>
          <t>Adet</t>
        </is>
      </c>
      <c r="H7" s="27" t="inlineStr">
        <is>
          <t>Tarih</t>
        </is>
      </c>
      <c r="I7" s="27" t="inlineStr">
        <is>
          <t>Fazla Mesai</t>
        </is>
      </c>
    </row>
    <row r="8">
      <c r="A8" s="28" t="inlineStr">
        <is>
          <t>İnsan Kaynakları</t>
        </is>
      </c>
      <c r="B8" s="29" t="n">
        <v>9.5</v>
      </c>
      <c r="C8" s="29" t="n">
        <v>1.5</v>
      </c>
      <c r="E8" s="28" t="inlineStr">
        <is>
          <t>Çalıştı</t>
        </is>
      </c>
      <c r="F8" s="28" t="n">
        <v>3</v>
      </c>
      <c r="H8" s="30" t="n">
        <v>46174</v>
      </c>
      <c r="I8" s="29" t="n">
        <v>1.5</v>
      </c>
    </row>
    <row r="9">
      <c r="A9" s="31" t="inlineStr">
        <is>
          <t>Muhasebe</t>
        </is>
      </c>
      <c r="B9" s="32" t="n">
        <v>6.75</v>
      </c>
      <c r="C9" s="32" t="n">
        <v>0</v>
      </c>
      <c r="E9" s="31" t="inlineStr">
        <is>
          <t>Geç Giriş</t>
        </is>
      </c>
      <c r="F9" s="31" t="n">
        <v>1</v>
      </c>
      <c r="H9" s="33" t="n">
        <v>46175</v>
      </c>
      <c r="I9" s="32" t="n">
        <v>0</v>
      </c>
    </row>
    <row r="10">
      <c r="A10" s="28" t="inlineStr">
        <is>
          <t>Üretim</t>
        </is>
      </c>
      <c r="B10" s="29" t="n">
        <v>8.5</v>
      </c>
      <c r="C10" s="29" t="n">
        <v>0.5</v>
      </c>
      <c r="E10" s="28" t="inlineStr">
        <is>
          <t>Erken Çıkış</t>
        </is>
      </c>
      <c r="F10" s="28" t="n">
        <v>1</v>
      </c>
      <c r="H10" s="30" t="n">
        <v>46176</v>
      </c>
      <c r="I10" s="29" t="n">
        <v>0.5</v>
      </c>
    </row>
    <row r="11">
      <c r="A11" s="31" t="inlineStr">
        <is>
          <t>Satış</t>
        </is>
      </c>
      <c r="B11" s="32" t="n">
        <v>0</v>
      </c>
      <c r="C11" s="32" t="n">
        <v>0</v>
      </c>
      <c r="E11" s="31" t="inlineStr">
        <is>
          <t>Fazla Mesai</t>
        </is>
      </c>
      <c r="F11" s="31" t="n">
        <v>2</v>
      </c>
      <c r="H11" s="33" t="n">
        <v>46177</v>
      </c>
      <c r="I11" s="32" t="n">
        <v>0</v>
      </c>
    </row>
    <row r="12">
      <c r="A12" s="28" t="inlineStr">
        <is>
          <t>Lojistik</t>
        </is>
      </c>
      <c r="B12" s="29" t="n">
        <v>11.5</v>
      </c>
      <c r="C12" s="29" t="n">
        <v>3.5</v>
      </c>
      <c r="E12" s="28" t="inlineStr">
        <is>
          <t>Yıllık İzin</t>
        </is>
      </c>
      <c r="F12" s="28" t="n">
        <v>1</v>
      </c>
      <c r="H12" s="30" t="n">
        <v>46178</v>
      </c>
      <c r="I12" s="29" t="n">
        <v>3.5</v>
      </c>
    </row>
    <row r="13">
      <c r="A13" s="31" t="inlineStr">
        <is>
          <t>Operasyon</t>
        </is>
      </c>
      <c r="B13" s="32" t="n">
        <v>0</v>
      </c>
      <c r="C13" s="32" t="n">
        <v>0</v>
      </c>
      <c r="E13" s="31" t="inlineStr">
        <is>
          <t>Raporlu</t>
        </is>
      </c>
      <c r="F13" s="31" t="n">
        <v>1</v>
      </c>
      <c r="H13" s="33" t="n">
        <v>46179</v>
      </c>
      <c r="I13" s="32" t="n">
        <v>0</v>
      </c>
    </row>
    <row r="14">
      <c r="A14" s="28" t="inlineStr">
        <is>
          <t>IT</t>
        </is>
      </c>
      <c r="B14" s="29" t="n">
        <v>9</v>
      </c>
      <c r="C14" s="29" t="n">
        <v>1</v>
      </c>
      <c r="E14" s="28" t="inlineStr">
        <is>
          <t>Devamsız</t>
        </is>
      </c>
      <c r="F14" s="28" t="n">
        <v>1</v>
      </c>
      <c r="H14" s="30" t="n">
        <v>46180</v>
      </c>
      <c r="I14" s="29" t="n">
        <v>1</v>
      </c>
    </row>
    <row r="15">
      <c r="A15" s="31" t="inlineStr">
        <is>
          <t>Destek Hizmetleri</t>
        </is>
      </c>
      <c r="B15" s="32" t="n">
        <v>8</v>
      </c>
      <c r="C15" s="32" t="n">
        <v>0</v>
      </c>
      <c r="H15" s="33" t="n">
        <v>46181</v>
      </c>
      <c r="I15" s="32" t="n">
        <v>0</v>
      </c>
    </row>
    <row r="16">
      <c r="A16" s="28" t="inlineStr">
        <is>
          <t>Depo</t>
        </is>
      </c>
      <c r="B16" s="29" t="n">
        <v>0</v>
      </c>
      <c r="C16" s="29" t="n">
        <v>0</v>
      </c>
      <c r="H16" s="30" t="n">
        <v>46182</v>
      </c>
      <c r="I16" s="29" t="n">
        <v>0</v>
      </c>
    </row>
    <row r="17">
      <c r="A17" s="31" t="inlineStr">
        <is>
          <t>Finans</t>
        </is>
      </c>
      <c r="B17" s="32" t="n">
        <v>9</v>
      </c>
      <c r="C17" s="32" t="n">
        <v>1</v>
      </c>
      <c r="H17" s="33" t="n">
        <v>46183</v>
      </c>
      <c r="I17" s="32" t="n">
        <v>1</v>
      </c>
    </row>
  </sheetData>
  <mergeCells count="25">
    <mergeCell ref="A1:L1"/>
    <mergeCell ref="A3:B3"/>
    <mergeCell ref="A4:B4"/>
    <mergeCell ref="A5:B5"/>
    <mergeCell ref="C3:D3"/>
    <mergeCell ref="C4:D4"/>
    <mergeCell ref="C5:D5"/>
    <mergeCell ref="E3:F3"/>
    <mergeCell ref="E4:F4"/>
    <mergeCell ref="E5:F5"/>
    <mergeCell ref="G3:H3"/>
    <mergeCell ref="G4:H4"/>
    <mergeCell ref="G5:H5"/>
    <mergeCell ref="I3:J3"/>
    <mergeCell ref="I4:J4"/>
    <mergeCell ref="I5:J5"/>
    <mergeCell ref="K3:L3"/>
    <mergeCell ref="K4:L4"/>
    <mergeCell ref="K5:L5"/>
    <mergeCell ref="M3:N3"/>
    <mergeCell ref="M4:N4"/>
    <mergeCell ref="M5:N5"/>
    <mergeCell ref="O3:P3"/>
    <mergeCell ref="O4:P4"/>
    <mergeCell ref="O5:P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2" customWidth="1" min="1" max="1"/>
    <col width="70" customWidth="1" min="2" max="2"/>
    <col width="18" customWidth="1" min="3" max="3"/>
  </cols>
  <sheetData>
    <row r="1" ht="30" customHeight="1">
      <c r="A1" s="1" t="inlineStr">
        <is>
          <t>KULLANIM TALİMATI – PERSONEL PUANTAJ ŞABLONİ</t>
        </is>
      </c>
    </row>
    <row r="2" ht="22" customHeight="1">
      <c r="A2" s="34" t="inlineStr">
        <is>
          <t>SAYFA</t>
        </is>
      </c>
      <c r="B2" s="34" t="inlineStr">
        <is>
          <t>AÇIKLAMA</t>
        </is>
      </c>
      <c r="C2" s="34" t="inlineStr"/>
    </row>
    <row r="3" ht="22" customHeight="1">
      <c r="A3" s="35" t="inlineStr">
        <is>
          <t>Puantaj_Kaydi</t>
        </is>
      </c>
      <c r="B3" s="35" t="inlineStr">
        <is>
          <t>Her personel için günlük puantaj kaydı tutulur. Sarı alanlar veri giriş alanlarıdır.</t>
        </is>
      </c>
      <c r="C3" s="35" t="inlineStr"/>
    </row>
    <row r="4" ht="22" customHeight="1">
      <c r="A4" s="36" t="inlineStr">
        <is>
          <t>Liste_ve_Ayarlar</t>
        </is>
      </c>
      <c r="B4" s="36" t="inlineStr">
        <is>
          <t>Personel bilgileri, saatlik ücretler ve puantaj kod açıklamaları bu sayfada tanımlanır.</t>
        </is>
      </c>
      <c r="C4" s="36" t="inlineStr"/>
    </row>
    <row r="5" ht="22" customHeight="1">
      <c r="A5" s="35" t="inlineStr">
        <is>
          <t>Ozet_Dashboard</t>
        </is>
      </c>
      <c r="B5" s="35" t="inlineStr">
        <is>
          <t>Aylık özet KPI kartları ve grafikler otomatik hesaplanır ve güncellenir.</t>
        </is>
      </c>
      <c r="C5" s="35" t="inlineStr"/>
    </row>
    <row r="6" ht="22" customHeight="1">
      <c r="A6" s="35" t="inlineStr"/>
      <c r="B6" s="35" t="inlineStr"/>
      <c r="C6" s="35" t="inlineStr"/>
    </row>
    <row r="7" ht="22" customHeight="1">
      <c r="A7" s="34" t="inlineStr">
        <is>
          <t>KOLON</t>
        </is>
      </c>
      <c r="B7" s="34" t="inlineStr">
        <is>
          <t>AÇIKLAMA</t>
        </is>
      </c>
      <c r="C7" s="34" t="inlineStr">
        <is>
          <t>ÖRNEK</t>
        </is>
      </c>
    </row>
    <row r="8" ht="22" customHeight="1">
      <c r="A8" s="36" t="inlineStr">
        <is>
          <t>Sicil No</t>
        </is>
      </c>
      <c r="B8" s="36" t="inlineStr">
        <is>
          <t>Personelin benzersiz kimlik numarası</t>
        </is>
      </c>
      <c r="C8" s="36" t="inlineStr">
        <is>
          <t>P001</t>
        </is>
      </c>
    </row>
    <row r="9" ht="22" customHeight="1">
      <c r="A9" s="35" t="inlineStr">
        <is>
          <t>Vardiya Türü</t>
        </is>
      </c>
      <c r="B9" s="35" t="inlineStr">
        <is>
          <t>Sabah / Öğleden Sonra / Gece (açılır listeden seçin)</t>
        </is>
      </c>
      <c r="C9" s="35" t="inlineStr">
        <is>
          <t>Sabah</t>
        </is>
      </c>
    </row>
    <row r="10" ht="22" customHeight="1">
      <c r="A10" s="36" t="inlineStr">
        <is>
          <t>Giriş Saati</t>
        </is>
      </c>
      <c r="B10" s="36" t="inlineStr">
        <is>
          <t>Personelin iş yerine giriş saati (SS:DD formatında)</t>
        </is>
      </c>
      <c r="C10" s="36" t="inlineStr">
        <is>
          <t>08:00</t>
        </is>
      </c>
    </row>
    <row r="11" ht="22" customHeight="1">
      <c r="A11" s="35" t="inlineStr">
        <is>
          <t>Çıkış Saati</t>
        </is>
      </c>
      <c r="B11" s="35" t="inlineStr">
        <is>
          <t>Personelin iş yerinden çıkış saati (SS:DD formatında)</t>
        </is>
      </c>
      <c r="C11" s="35" t="inlineStr">
        <is>
          <t>17:30</t>
        </is>
      </c>
    </row>
    <row r="12" ht="22" customHeight="1">
      <c r="A12" s="36" t="inlineStr">
        <is>
          <t>Planlanan Saat</t>
        </is>
      </c>
      <c r="B12" s="36" t="inlineStr">
        <is>
          <t>O gün için planlanan çalışma süresi (saat cinsinden)</t>
        </is>
      </c>
      <c r="C12" s="36" t="inlineStr">
        <is>
          <t>8</t>
        </is>
      </c>
    </row>
    <row r="13" ht="22" customHeight="1">
      <c r="A13" s="35" t="inlineStr">
        <is>
          <t>Fiili Saat</t>
        </is>
      </c>
      <c r="B13" s="35" t="inlineStr">
        <is>
          <t>Otomatik hesaplanır: (Çıkış - Giriş) × 24. İzin/Rapor günleri için 0 döner.</t>
        </is>
      </c>
      <c r="C13" s="35" t="inlineStr">
        <is>
          <t>9.50</t>
        </is>
      </c>
    </row>
    <row r="14" ht="22" customHeight="1">
      <c r="A14" s="36" t="inlineStr">
        <is>
          <t>Fazla Mesai Saat</t>
        </is>
      </c>
      <c r="B14" s="36" t="inlineStr">
        <is>
          <t>Otomatik hesaplanır: Fiili Saat &gt; Planlanan Saat ise fark</t>
        </is>
      </c>
      <c r="C14" s="36" t="inlineStr">
        <is>
          <t>1.50</t>
        </is>
      </c>
    </row>
    <row r="15" ht="22" customHeight="1">
      <c r="A15" s="35" t="inlineStr">
        <is>
          <t>Eksik Saat</t>
        </is>
      </c>
      <c r="B15" s="35" t="inlineStr">
        <is>
          <t>Otomatik hesaplanır: Fiili Saat &lt; Planlanan Saat ise fark</t>
        </is>
      </c>
      <c r="C15" s="35" t="inlineStr">
        <is>
          <t>0.00</t>
        </is>
      </c>
    </row>
    <row r="16" ht="22" customHeight="1">
      <c r="A16" s="36" t="inlineStr">
        <is>
          <t>Puantaj Kodu</t>
        </is>
      </c>
      <c r="B16" s="36" t="inlineStr">
        <is>
          <t>Açılır listeden seçin: Çalıştı / Geç Giriş / Erken Çıkış / Fazla Mesai / vb.</t>
        </is>
      </c>
      <c r="C16" s="36" t="inlineStr">
        <is>
          <t>Çalıştı</t>
        </is>
      </c>
    </row>
    <row r="17" ht="22" customHeight="1">
      <c r="A17" s="35" t="inlineStr">
        <is>
          <t>Saatlik Ücret</t>
        </is>
      </c>
      <c r="B17" s="35" t="inlineStr">
        <is>
          <t>Personelin saatlik brüt ücreti (₺ cinsinden)</t>
        </is>
      </c>
      <c r="C17" s="35" t="inlineStr">
        <is>
          <t>₺180,00</t>
        </is>
      </c>
    </row>
    <row r="18" ht="22" customHeight="1">
      <c r="A18" s="36" t="inlineStr">
        <is>
          <t>Günlük Ücret</t>
        </is>
      </c>
      <c r="B18" s="36" t="inlineStr">
        <is>
          <t>Otomatik: Saatlik Ücret × Fiili Saat</t>
        </is>
      </c>
      <c r="C18" s="36" t="inlineStr">
        <is>
          <t>₺1.710,00</t>
        </is>
      </c>
    </row>
    <row r="19" ht="22" customHeight="1">
      <c r="A19" s="35" t="inlineStr">
        <is>
          <t>Ek Ödeme</t>
        </is>
      </c>
      <c r="B19" s="35" t="inlineStr">
        <is>
          <t>Otomatik: Fazla Mesai Saati × Saatlik Ücret × 1,5 (yasal katsayı)</t>
        </is>
      </c>
      <c r="C19" s="35" t="inlineStr">
        <is>
          <t>₺405,00</t>
        </is>
      </c>
    </row>
    <row r="20" ht="22" customHeight="1">
      <c r="A20" s="36" t="inlineStr">
        <is>
          <t>Kesinti</t>
        </is>
      </c>
      <c r="B20" s="36" t="inlineStr">
        <is>
          <t>Varsa kesinti miktarı manuel girilir (₺)</t>
        </is>
      </c>
      <c r="C20" s="36" t="inlineStr">
        <is>
          <t>₺55,00</t>
        </is>
      </c>
    </row>
    <row r="21" ht="22" customHeight="1">
      <c r="A21" s="35" t="inlineStr">
        <is>
          <t>Net Hakediş</t>
        </is>
      </c>
      <c r="B21" s="35" t="inlineStr">
        <is>
          <t>Otomatik: Günlük Ücret + Ek Ödeme - Kesinti</t>
        </is>
      </c>
      <c r="C21" s="35" t="inlineStr">
        <is>
          <t>₺2.060,00</t>
        </is>
      </c>
    </row>
    <row r="22" ht="22" customHeight="1">
      <c r="A22" s="35" t="inlineStr"/>
      <c r="B22" s="35" t="inlineStr"/>
      <c r="C22" s="35" t="inlineStr"/>
    </row>
    <row r="23" ht="22" customHeight="1">
      <c r="A23" s="34" t="inlineStr">
        <is>
          <t>RENK KODU</t>
        </is>
      </c>
      <c r="B23" s="34" t="inlineStr">
        <is>
          <t>ANLAMI</t>
        </is>
      </c>
      <c r="C23" s="34" t="inlineStr"/>
    </row>
    <row r="24" ht="22" customHeight="1">
      <c r="A24" s="36" t="inlineStr">
        <is>
          <t>🟡 Sarı Alan</t>
        </is>
      </c>
      <c r="B24" s="36" t="inlineStr">
        <is>
          <t>Veri giriş alanı – Manuel doldurulmalıdır</t>
        </is>
      </c>
      <c r="C24" s="36" t="inlineStr"/>
    </row>
    <row r="25" ht="22" customHeight="1">
      <c r="A25" s="35" t="inlineStr">
        <is>
          <t>🟢 Yeşil Değer</t>
        </is>
      </c>
      <c r="B25" s="35" t="inlineStr">
        <is>
          <t>Pozitif Net Hakediş – Normal çalışma</t>
        </is>
      </c>
      <c r="C25" s="35" t="inlineStr"/>
    </row>
    <row r="26" ht="22" customHeight="1">
      <c r="A26" s="36" t="inlineStr">
        <is>
          <t>🔴 Kırmızı Değer</t>
        </is>
      </c>
      <c r="B26" s="36" t="inlineStr">
        <is>
          <t>Negatif Net Hakediş – Kontrol gerekli</t>
        </is>
      </c>
      <c r="C26" s="36" t="inlineStr"/>
    </row>
    <row r="27" ht="22" customHeight="1">
      <c r="A27" s="35" t="inlineStr">
        <is>
          <t>⚪ Beyaz Alan</t>
        </is>
      </c>
      <c r="B27" s="35" t="inlineStr">
        <is>
          <t>Otomatik hesaplanan alan – Düzenlemeyin</t>
        </is>
      </c>
      <c r="C27" s="35" t="inlineStr"/>
    </row>
    <row r="28" ht="22" customHeight="1">
      <c r="A28" s="35" t="inlineStr"/>
      <c r="B28" s="35" t="inlineStr"/>
      <c r="C28" s="35" t="inlineStr"/>
    </row>
    <row r="29" ht="22" customHeight="1">
      <c r="A29" s="34" t="inlineStr">
        <is>
          <t>ÖNEMLİ NOTLAR</t>
        </is>
      </c>
      <c r="B29" s="34" t="inlineStr"/>
      <c r="C29" s="34" t="inlineStr"/>
    </row>
    <row r="30" ht="22" customHeight="1">
      <c r="A30" s="36" t="inlineStr">
        <is>
          <t>1.</t>
        </is>
      </c>
      <c r="B30" s="36" t="inlineStr">
        <is>
          <t>İzin, Raporlu veya Yıllık İzin kodlu kayıtlarda Fiili Saat otomatik 0 olur.</t>
        </is>
      </c>
      <c r="C30" s="36" t="inlineStr"/>
    </row>
    <row r="31" ht="22" customHeight="1">
      <c r="A31" s="35" t="inlineStr">
        <is>
          <t>2.</t>
        </is>
      </c>
      <c r="B31" s="35" t="inlineStr">
        <is>
          <t>Fazla mesai yasal katsayısı 1,5 olarak uygulanmıştır (İş Kanunu Md.41).</t>
        </is>
      </c>
      <c r="C31" s="35" t="inlineStr"/>
    </row>
    <row r="32" ht="22" customHeight="1">
      <c r="A32" s="36" t="inlineStr">
        <is>
          <t>3.</t>
        </is>
      </c>
      <c r="B32" s="36" t="inlineStr">
        <is>
          <t>Personel eklemek için Liste_ve_Ayarlar sayfasına yeni satır ekleyin.</t>
        </is>
      </c>
      <c r="C32" s="36" t="inlineStr"/>
    </row>
    <row r="33" ht="22" customHeight="1">
      <c r="A33" s="35" t="inlineStr">
        <is>
          <t>4.</t>
        </is>
      </c>
      <c r="B33" s="35" t="inlineStr">
        <is>
          <t>Tarih formatı GG.AA.YYYY şeklinde olmalıdır (Türk standardı).</t>
        </is>
      </c>
      <c r="C33" s="35" t="inlineStr"/>
    </row>
    <row r="34" ht="22" customHeight="1">
      <c r="A34" s="36" t="inlineStr">
        <is>
          <t>5.</t>
        </is>
      </c>
      <c r="B34" s="36" t="inlineStr">
        <is>
          <t>Para birimi ₺ (Türk Lirası) kullanılmaktadır.</t>
        </is>
      </c>
      <c r="C34" s="36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2026-06-04T20:11:30Z</dcterms:created>
  <dcterms:modified xmlns:dcterms="http://purl.org/dc/terms/" xmlns:xsi="http://www.w3.org/2001/XMLSchema-instance" xsi:type="dcterms:W3CDTF">2026-06-04T20:11:30Z</dcterms:modified>
</cp:coreProperties>
</file>